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xr:revisionPtr revIDLastSave="0" documentId="13_ncr:1_{C4947D9E-5197-4AFC-BA73-B09608E9EB1B}" xr6:coauthVersionLast="36" xr6:coauthVersionMax="36" xr10:uidLastSave="{00000000-0000-0000-0000-000000000000}"/>
  <bookViews>
    <workbookView xWindow="0" yWindow="0" windowWidth="14370" windowHeight="12135" xr2:uid="{00000000-000D-0000-FFFF-FFFF00000000}"/>
  </bookViews>
  <sheets>
    <sheet name="按分算出表" sheetId="5" r:id="rId1"/>
    <sheet name="記入例" sheetId="6" r:id="rId2"/>
  </sheets>
  <definedNames>
    <definedName name="_xlnm.Print_Area" localSheetId="0">按分算出表!$A$1:$Q$76</definedName>
    <definedName name="_xlnm.Print_Area" localSheetId="1">記入例!$A$1:$Q$76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5" l="1"/>
  <c r="P33" i="5"/>
  <c r="P32" i="5"/>
  <c r="P31" i="5"/>
  <c r="P30" i="5"/>
  <c r="P29" i="5"/>
  <c r="P28" i="5"/>
  <c r="P27" i="5"/>
  <c r="P26" i="5"/>
  <c r="P25" i="5"/>
  <c r="P24" i="5"/>
  <c r="P23" i="5"/>
  <c r="P22" i="5"/>
  <c r="P21" i="5"/>
  <c r="P33" i="6" l="1"/>
  <c r="P34" i="6"/>
  <c r="P32" i="6"/>
  <c r="P31" i="6"/>
  <c r="P30" i="6"/>
  <c r="P29" i="6"/>
  <c r="P28" i="6"/>
  <c r="P27" i="6"/>
  <c r="P26" i="6"/>
  <c r="P25" i="6"/>
  <c r="P24" i="6"/>
  <c r="P23" i="6"/>
  <c r="P22" i="6"/>
  <c r="P21" i="6"/>
  <c r="G10" i="6"/>
  <c r="C37" i="5" l="1"/>
  <c r="C38" i="5"/>
  <c r="C39" i="5"/>
  <c r="C40" i="5"/>
  <c r="P74" i="6" l="1"/>
  <c r="H64" i="6"/>
  <c r="G64" i="6"/>
  <c r="F64" i="6"/>
  <c r="P62" i="6"/>
  <c r="F57" i="6"/>
  <c r="E57" i="6"/>
  <c r="D57" i="6"/>
  <c r="F56" i="6"/>
  <c r="E56" i="6"/>
  <c r="D56" i="6"/>
  <c r="F55" i="6"/>
  <c r="E55" i="6"/>
  <c r="D55" i="6"/>
  <c r="F54" i="6"/>
  <c r="E54" i="6"/>
  <c r="D54" i="6"/>
  <c r="F52" i="6"/>
  <c r="E52" i="6"/>
  <c r="D52" i="6"/>
  <c r="F51" i="6"/>
  <c r="E51" i="6"/>
  <c r="D51" i="6"/>
  <c r="F50" i="6"/>
  <c r="E50" i="6"/>
  <c r="D50" i="6"/>
  <c r="F49" i="6"/>
  <c r="E49" i="6"/>
  <c r="D49" i="6"/>
  <c r="F47" i="6"/>
  <c r="E47" i="6"/>
  <c r="D47" i="6"/>
  <c r="F46" i="6"/>
  <c r="E46" i="6"/>
  <c r="D46" i="6"/>
  <c r="F45" i="6"/>
  <c r="E45" i="6"/>
  <c r="D45" i="6"/>
  <c r="F44" i="6"/>
  <c r="E44" i="6"/>
  <c r="D44" i="6"/>
  <c r="G40" i="6"/>
  <c r="C40" i="6"/>
  <c r="C57" i="6" s="1"/>
  <c r="G39" i="6"/>
  <c r="C39" i="6"/>
  <c r="C56" i="6" s="1"/>
  <c r="G38" i="6"/>
  <c r="C38" i="6"/>
  <c r="C55" i="6" s="1"/>
  <c r="G37" i="6"/>
  <c r="C37" i="6"/>
  <c r="C54" i="6" s="1"/>
  <c r="F36" i="6"/>
  <c r="E36" i="6"/>
  <c r="D36" i="6"/>
  <c r="C36" i="6"/>
  <c r="C53" i="6" s="1"/>
  <c r="B36" i="6"/>
  <c r="B53" i="6" s="1"/>
  <c r="G35" i="6"/>
  <c r="C35" i="6"/>
  <c r="C52" i="6" s="1"/>
  <c r="G34" i="6"/>
  <c r="C34" i="6"/>
  <c r="C51" i="6" s="1"/>
  <c r="G33" i="6"/>
  <c r="C33" i="6"/>
  <c r="C50" i="6" s="1"/>
  <c r="G32" i="6"/>
  <c r="C32" i="6"/>
  <c r="C49" i="6" s="1"/>
  <c r="F31" i="6"/>
  <c r="E31" i="6"/>
  <c r="D31" i="6"/>
  <c r="B31" i="6"/>
  <c r="B48" i="6" s="1"/>
  <c r="G30" i="6"/>
  <c r="C30" i="6"/>
  <c r="C47" i="6" s="1"/>
  <c r="G29" i="6"/>
  <c r="C29" i="6"/>
  <c r="C46" i="6" s="1"/>
  <c r="G28" i="6"/>
  <c r="C28" i="6"/>
  <c r="C45" i="6" s="1"/>
  <c r="G27" i="6"/>
  <c r="C27" i="6"/>
  <c r="C44" i="6" s="1"/>
  <c r="F26" i="6"/>
  <c r="E26" i="6"/>
  <c r="D26" i="6"/>
  <c r="B26" i="6"/>
  <c r="B43" i="6" s="1"/>
  <c r="G23" i="6"/>
  <c r="G22" i="6"/>
  <c r="G21" i="6"/>
  <c r="G20" i="6"/>
  <c r="F19" i="6"/>
  <c r="E19" i="6"/>
  <c r="D19" i="6"/>
  <c r="D53" i="6" s="1"/>
  <c r="G18" i="6"/>
  <c r="G17" i="6"/>
  <c r="G16" i="6"/>
  <c r="G15" i="6"/>
  <c r="F14" i="6"/>
  <c r="E14" i="6"/>
  <c r="D14" i="6"/>
  <c r="G13" i="6"/>
  <c r="G12" i="6"/>
  <c r="G11" i="6"/>
  <c r="F9" i="6"/>
  <c r="E9" i="6"/>
  <c r="D9" i="6"/>
  <c r="P74" i="5"/>
  <c r="P62" i="5"/>
  <c r="F57" i="5"/>
  <c r="E57" i="5"/>
  <c r="D57" i="5"/>
  <c r="F56" i="5"/>
  <c r="E56" i="5"/>
  <c r="D56" i="5"/>
  <c r="C56" i="5"/>
  <c r="F55" i="5"/>
  <c r="E55" i="5"/>
  <c r="D55" i="5"/>
  <c r="F54" i="5"/>
  <c r="E54" i="5"/>
  <c r="D54" i="5"/>
  <c r="F52" i="5"/>
  <c r="E52" i="5"/>
  <c r="D52" i="5"/>
  <c r="F51" i="5"/>
  <c r="E51" i="5"/>
  <c r="D51" i="5"/>
  <c r="F50" i="5"/>
  <c r="E50" i="5"/>
  <c r="D50" i="5"/>
  <c r="F49" i="5"/>
  <c r="E49" i="5"/>
  <c r="D49" i="5"/>
  <c r="F47" i="5"/>
  <c r="E47" i="5"/>
  <c r="D47" i="5"/>
  <c r="F46" i="5"/>
  <c r="E46" i="5"/>
  <c r="D46" i="5"/>
  <c r="F45" i="5"/>
  <c r="E45" i="5"/>
  <c r="D45" i="5"/>
  <c r="F44" i="5"/>
  <c r="E44" i="5"/>
  <c r="D44" i="5"/>
  <c r="G40" i="5"/>
  <c r="C57" i="5"/>
  <c r="G39" i="5"/>
  <c r="G38" i="5"/>
  <c r="C55" i="5"/>
  <c r="G37" i="5"/>
  <c r="C54" i="5"/>
  <c r="F36" i="5"/>
  <c r="E36" i="5"/>
  <c r="D36" i="5"/>
  <c r="C36" i="5"/>
  <c r="C53" i="5" s="1"/>
  <c r="B36" i="5"/>
  <c r="B53" i="5" s="1"/>
  <c r="G35" i="5"/>
  <c r="C35" i="5"/>
  <c r="C52" i="5" s="1"/>
  <c r="G34" i="5"/>
  <c r="C34" i="5"/>
  <c r="C51" i="5" s="1"/>
  <c r="G33" i="5"/>
  <c r="C33" i="5"/>
  <c r="C50" i="5" s="1"/>
  <c r="G32" i="5"/>
  <c r="C32" i="5"/>
  <c r="C49" i="5" s="1"/>
  <c r="F31" i="5"/>
  <c r="E31" i="5"/>
  <c r="D31" i="5"/>
  <c r="B31" i="5"/>
  <c r="B48" i="5" s="1"/>
  <c r="G30" i="5"/>
  <c r="C30" i="5"/>
  <c r="C47" i="5" s="1"/>
  <c r="G29" i="5"/>
  <c r="C29" i="5"/>
  <c r="C46" i="5" s="1"/>
  <c r="G28" i="5"/>
  <c r="C28" i="5"/>
  <c r="C45" i="5" s="1"/>
  <c r="G27" i="5"/>
  <c r="C27" i="5"/>
  <c r="C44" i="5" s="1"/>
  <c r="F26" i="5"/>
  <c r="E26" i="5"/>
  <c r="D26" i="5"/>
  <c r="B26" i="5"/>
  <c r="B43" i="5" s="1"/>
  <c r="G23" i="5"/>
  <c r="G22" i="5"/>
  <c r="G21" i="5"/>
  <c r="G20" i="5"/>
  <c r="F19" i="5"/>
  <c r="E19" i="5"/>
  <c r="D19" i="5"/>
  <c r="G18" i="5"/>
  <c r="G17" i="5"/>
  <c r="G16" i="5"/>
  <c r="G15" i="5"/>
  <c r="F14" i="5"/>
  <c r="E14" i="5"/>
  <c r="D14" i="5"/>
  <c r="G13" i="5"/>
  <c r="G12" i="5"/>
  <c r="G11" i="5"/>
  <c r="G10" i="5"/>
  <c r="F9" i="5"/>
  <c r="E9" i="5"/>
  <c r="E43" i="5" s="1"/>
  <c r="D9" i="5"/>
  <c r="G19" i="5" l="1"/>
  <c r="M62" i="5" s="1"/>
  <c r="D48" i="5"/>
  <c r="G36" i="6"/>
  <c r="G14" i="6"/>
  <c r="K62" i="6" s="1"/>
  <c r="K73" i="6" s="1"/>
  <c r="G44" i="5"/>
  <c r="G26" i="5"/>
  <c r="J62" i="5" s="1"/>
  <c r="G47" i="5"/>
  <c r="G51" i="5"/>
  <c r="G56" i="5"/>
  <c r="G57" i="5"/>
  <c r="D43" i="6"/>
  <c r="G47" i="6"/>
  <c r="D48" i="6"/>
  <c r="F48" i="6"/>
  <c r="G51" i="6"/>
  <c r="G52" i="6"/>
  <c r="G56" i="6"/>
  <c r="E43" i="6"/>
  <c r="G44" i="6"/>
  <c r="F53" i="6"/>
  <c r="F43" i="6"/>
  <c r="G49" i="6"/>
  <c r="G45" i="6"/>
  <c r="G9" i="6"/>
  <c r="I62" i="6" s="1"/>
  <c r="I70" i="6" s="1"/>
  <c r="F48" i="5"/>
  <c r="G14" i="5"/>
  <c r="K62" i="5" s="1"/>
  <c r="E48" i="6"/>
  <c r="G55" i="6"/>
  <c r="G52" i="5"/>
  <c r="G46" i="6"/>
  <c r="G57" i="6"/>
  <c r="G36" i="5"/>
  <c r="G19" i="6"/>
  <c r="M62" i="6" s="1"/>
  <c r="M68" i="6" s="1"/>
  <c r="G50" i="6"/>
  <c r="G45" i="5"/>
  <c r="E48" i="5"/>
  <c r="G55" i="5"/>
  <c r="G26" i="6"/>
  <c r="J62" i="6" s="1"/>
  <c r="J65" i="6" s="1"/>
  <c r="G31" i="6"/>
  <c r="L62" i="6" s="1"/>
  <c r="E53" i="6"/>
  <c r="D53" i="5"/>
  <c r="F53" i="5"/>
  <c r="E53" i="5"/>
  <c r="G49" i="5"/>
  <c r="G50" i="5"/>
  <c r="D43" i="5"/>
  <c r="F43" i="5"/>
  <c r="G9" i="5"/>
  <c r="I62" i="5" s="1"/>
  <c r="I71" i="5" s="1"/>
  <c r="G46" i="5"/>
  <c r="N62" i="6"/>
  <c r="M71" i="6"/>
  <c r="M70" i="6"/>
  <c r="M69" i="6"/>
  <c r="G54" i="6"/>
  <c r="K65" i="6"/>
  <c r="K66" i="6"/>
  <c r="K67" i="6"/>
  <c r="K68" i="6"/>
  <c r="K69" i="6"/>
  <c r="K70" i="6"/>
  <c r="K71" i="6"/>
  <c r="K72" i="6"/>
  <c r="M73" i="5"/>
  <c r="M72" i="5"/>
  <c r="M71" i="5"/>
  <c r="M70" i="5"/>
  <c r="M69" i="5"/>
  <c r="M68" i="5"/>
  <c r="M67" i="5"/>
  <c r="M66" i="5"/>
  <c r="M65" i="5"/>
  <c r="K73" i="5"/>
  <c r="K72" i="5"/>
  <c r="K71" i="5"/>
  <c r="K70" i="5"/>
  <c r="K69" i="5"/>
  <c r="K68" i="5"/>
  <c r="K67" i="5"/>
  <c r="K66" i="5"/>
  <c r="K65" i="5"/>
  <c r="N62" i="5"/>
  <c r="G53" i="5"/>
  <c r="J73" i="5"/>
  <c r="J72" i="5"/>
  <c r="J71" i="5"/>
  <c r="J70" i="5"/>
  <c r="J69" i="5"/>
  <c r="J68" i="5"/>
  <c r="J67" i="5"/>
  <c r="J66" i="5"/>
  <c r="J65" i="5"/>
  <c r="G31" i="5"/>
  <c r="G54" i="5"/>
  <c r="I65" i="5" l="1"/>
  <c r="I72" i="5"/>
  <c r="I67" i="5"/>
  <c r="I66" i="5"/>
  <c r="I73" i="5"/>
  <c r="M73" i="6"/>
  <c r="G53" i="6"/>
  <c r="I66" i="6"/>
  <c r="M65" i="6"/>
  <c r="O62" i="6"/>
  <c r="Q62" i="6" s="1"/>
  <c r="J69" i="6"/>
  <c r="J68" i="6"/>
  <c r="J70" i="6"/>
  <c r="J73" i="6"/>
  <c r="G43" i="6"/>
  <c r="M72" i="6"/>
  <c r="I69" i="6"/>
  <c r="I67" i="6"/>
  <c r="I71" i="6"/>
  <c r="I65" i="6"/>
  <c r="I68" i="6"/>
  <c r="I72" i="6"/>
  <c r="I73" i="6"/>
  <c r="G48" i="6"/>
  <c r="J72" i="6"/>
  <c r="J67" i="6"/>
  <c r="J66" i="6"/>
  <c r="J71" i="6"/>
  <c r="M66" i="6"/>
  <c r="M64" i="6" s="1"/>
  <c r="M67" i="6"/>
  <c r="K64" i="6"/>
  <c r="J64" i="5"/>
  <c r="M64" i="5"/>
  <c r="K64" i="5"/>
  <c r="I68" i="5"/>
  <c r="I69" i="5"/>
  <c r="G43" i="5"/>
  <c r="I70" i="5"/>
  <c r="I64" i="5" s="1"/>
  <c r="N73" i="6"/>
  <c r="N72" i="6"/>
  <c r="N71" i="6"/>
  <c r="N70" i="6"/>
  <c r="N69" i="6"/>
  <c r="N68" i="6"/>
  <c r="N67" i="6"/>
  <c r="N66" i="6"/>
  <c r="N65" i="6"/>
  <c r="L73" i="6"/>
  <c r="L72" i="6"/>
  <c r="L71" i="6"/>
  <c r="L70" i="6"/>
  <c r="L69" i="6"/>
  <c r="L68" i="6"/>
  <c r="L67" i="6"/>
  <c r="L66" i="6"/>
  <c r="L65" i="6"/>
  <c r="N73" i="5"/>
  <c r="N72" i="5"/>
  <c r="N71" i="5"/>
  <c r="N70" i="5"/>
  <c r="N69" i="5"/>
  <c r="N68" i="5"/>
  <c r="N67" i="5"/>
  <c r="N66" i="5"/>
  <c r="N65" i="5"/>
  <c r="L62" i="5"/>
  <c r="G48" i="5"/>
  <c r="J74" i="5" l="1"/>
  <c r="O66" i="6"/>
  <c r="Q66" i="6" s="1"/>
  <c r="O67" i="6"/>
  <c r="Q67" i="6" s="1"/>
  <c r="O65" i="6"/>
  <c r="J64" i="6"/>
  <c r="I64" i="6"/>
  <c r="O71" i="6"/>
  <c r="Q71" i="6" s="1"/>
  <c r="J74" i="6"/>
  <c r="O72" i="6"/>
  <c r="Q72" i="6" s="1"/>
  <c r="O73" i="6"/>
  <c r="Q73" i="6" s="1"/>
  <c r="N64" i="6"/>
  <c r="N74" i="6" s="1"/>
  <c r="O68" i="6"/>
  <c r="Q68" i="6" s="1"/>
  <c r="O69" i="6"/>
  <c r="Q69" i="6" s="1"/>
  <c r="O70" i="6"/>
  <c r="Q70" i="6" s="1"/>
  <c r="N64" i="5"/>
  <c r="N74" i="5" s="1"/>
  <c r="Q65" i="6"/>
  <c r="L64" i="6"/>
  <c r="L74" i="6" s="1"/>
  <c r="L73" i="5"/>
  <c r="O73" i="5" s="1"/>
  <c r="Q73" i="5" s="1"/>
  <c r="L72" i="5"/>
  <c r="O72" i="5" s="1"/>
  <c r="Q72" i="5" s="1"/>
  <c r="L71" i="5"/>
  <c r="O71" i="5" s="1"/>
  <c r="Q71" i="5" s="1"/>
  <c r="L70" i="5"/>
  <c r="O70" i="5" s="1"/>
  <c r="Q70" i="5" s="1"/>
  <c r="L69" i="5"/>
  <c r="O69" i="5" s="1"/>
  <c r="Q69" i="5" s="1"/>
  <c r="L68" i="5"/>
  <c r="O68" i="5" s="1"/>
  <c r="Q68" i="5" s="1"/>
  <c r="L67" i="5"/>
  <c r="O67" i="5" s="1"/>
  <c r="Q67" i="5" s="1"/>
  <c r="L66" i="5"/>
  <c r="O66" i="5" s="1"/>
  <c r="Q66" i="5" s="1"/>
  <c r="L65" i="5"/>
  <c r="O65" i="5" s="1"/>
  <c r="Q65" i="5" s="1"/>
  <c r="O62" i="5"/>
  <c r="O64" i="6" l="1"/>
  <c r="O74" i="6" s="1"/>
  <c r="Q62" i="5"/>
  <c r="O64" i="5"/>
  <c r="L64" i="5"/>
  <c r="L74" i="5" s="1"/>
  <c r="Q64" i="6" l="1"/>
  <c r="Q74" i="6" s="1"/>
  <c r="O74" i="5"/>
  <c r="Q64" i="5"/>
  <c r="Q74" i="5" s="1"/>
</calcChain>
</file>

<file path=xl/sharedStrings.xml><?xml version="1.0" encoding="utf-8"?>
<sst xmlns="http://schemas.openxmlformats.org/spreadsheetml/2006/main" count="192" uniqueCount="98">
  <si>
    <t>様式１（第５条関係）参考様式</t>
    <rPh sb="0" eb="2">
      <t>ヨウシキ</t>
    </rPh>
    <rPh sb="4" eb="5">
      <t>ダイ</t>
    </rPh>
    <rPh sb="6" eb="7">
      <t>ジョウ</t>
    </rPh>
    <rPh sb="7" eb="9">
      <t>カンケイ</t>
    </rPh>
    <rPh sb="10" eb="12">
      <t>サンコウ</t>
    </rPh>
    <rPh sb="12" eb="14">
      <t>ヨウシキ</t>
    </rPh>
    <phoneticPr fontId="2"/>
  </si>
  <si>
    <t>物価高騰対策事業影響額按分算出表</t>
    <rPh sb="0" eb="8">
      <t>ブッカコウトウタイサクジギョウ</t>
    </rPh>
    <rPh sb="8" eb="11">
      <t>エイキョウガク</t>
    </rPh>
    <rPh sb="11" eb="13">
      <t>アンブン</t>
    </rPh>
    <rPh sb="13" eb="15">
      <t>サンシュツ</t>
    </rPh>
    <rPh sb="15" eb="16">
      <t>ヒョウ</t>
    </rPh>
    <phoneticPr fontId="2"/>
  </si>
  <si>
    <t>【法人又は施設・事業所名】</t>
    <rPh sb="1" eb="3">
      <t>ホウジン</t>
    </rPh>
    <rPh sb="3" eb="4">
      <t>マタ</t>
    </rPh>
    <rPh sb="5" eb="7">
      <t>シセツ</t>
    </rPh>
    <rPh sb="8" eb="11">
      <t>ジギョウショ</t>
    </rPh>
    <rPh sb="11" eb="12">
      <t>メイ</t>
    </rPh>
    <phoneticPr fontId="2"/>
  </si>
  <si>
    <t>１　物価高騰影響額表（消費税抜き）</t>
    <rPh sb="9" eb="10">
      <t>ヒョウ</t>
    </rPh>
    <rPh sb="11" eb="14">
      <t>ショウヒゼイ</t>
    </rPh>
    <rPh sb="14" eb="15">
      <t>ヌ</t>
    </rPh>
    <phoneticPr fontId="2"/>
  </si>
  <si>
    <t>部分が入力エリアです。</t>
    <rPh sb="0" eb="2">
      <t>ブブン</t>
    </rPh>
    <rPh sb="3" eb="5">
      <t>ニュウリョク</t>
    </rPh>
    <phoneticPr fontId="2"/>
  </si>
  <si>
    <t>①光熱水費</t>
    <rPh sb="1" eb="5">
      <t>コウネツスイヒ</t>
    </rPh>
    <phoneticPr fontId="2"/>
  </si>
  <si>
    <t>②　食費</t>
    <rPh sb="2" eb="4">
      <t>ショクヒ</t>
    </rPh>
    <phoneticPr fontId="2"/>
  </si>
  <si>
    <t>③</t>
    <phoneticPr fontId="2"/>
  </si>
  <si>
    <t>燃料費</t>
    <rPh sb="0" eb="3">
      <t>ネンリョウヒ</t>
    </rPh>
    <phoneticPr fontId="2"/>
  </si>
  <si>
    <t>Ｒ６合計</t>
    <rPh sb="2" eb="4">
      <t>ゴウケイ</t>
    </rPh>
    <phoneticPr fontId="2"/>
  </si>
  <si>
    <t>（参考）</t>
    <rPh sb="1" eb="3">
      <t>サンコウ</t>
    </rPh>
    <phoneticPr fontId="2"/>
  </si>
  <si>
    <t>影響額計</t>
    <rPh sb="0" eb="3">
      <t>エイキョウガク</t>
    </rPh>
    <rPh sb="3" eb="4">
      <t>ケイ</t>
    </rPh>
    <phoneticPr fontId="2"/>
  </si>
  <si>
    <t>２　施設・事業所別影響額按分表</t>
    <rPh sb="2" eb="4">
      <t>シセツ</t>
    </rPh>
    <rPh sb="5" eb="9">
      <t>ジギョウショベツ</t>
    </rPh>
    <rPh sb="9" eb="12">
      <t>エイキョウガク</t>
    </rPh>
    <rPh sb="12" eb="14">
      <t>アンブン</t>
    </rPh>
    <rPh sb="14" eb="15">
      <t>ヒョウ</t>
    </rPh>
    <phoneticPr fontId="2"/>
  </si>
  <si>
    <t>№</t>
    <phoneticPr fontId="2"/>
  </si>
  <si>
    <t>施設・事業所名</t>
    <rPh sb="0" eb="2">
      <t>シセツ</t>
    </rPh>
    <rPh sb="3" eb="7">
      <t>ジギョウショメイ</t>
    </rPh>
    <phoneticPr fontId="2"/>
  </si>
  <si>
    <t>分野区分</t>
    <rPh sb="0" eb="4">
      <t>ブンヤクブン</t>
    </rPh>
    <phoneticPr fontId="2"/>
  </si>
  <si>
    <t>施設・事業所別影響額</t>
    <rPh sb="0" eb="2">
      <t>シセツ</t>
    </rPh>
    <rPh sb="3" eb="7">
      <t>ジギョウショベツ</t>
    </rPh>
    <rPh sb="7" eb="10">
      <t>エイキョウガク</t>
    </rPh>
    <phoneticPr fontId="2"/>
  </si>
  <si>
    <t>例（㎡）</t>
    <rPh sb="0" eb="1">
      <t>レイ</t>
    </rPh>
    <phoneticPr fontId="2"/>
  </si>
  <si>
    <t>例（食）</t>
    <rPh sb="0" eb="1">
      <t>レイ</t>
    </rPh>
    <rPh sb="2" eb="3">
      <t>ショク</t>
    </rPh>
    <phoneticPr fontId="2"/>
  </si>
  <si>
    <t>例（％）</t>
    <rPh sb="0" eb="1">
      <t>レイ</t>
    </rPh>
    <phoneticPr fontId="2"/>
  </si>
  <si>
    <r>
      <rPr>
        <b/>
        <sz val="10"/>
        <color theme="1"/>
        <rFont val="ＭＳ 明朝"/>
        <family val="1"/>
        <charset val="128"/>
      </rPr>
      <t>影響額　</t>
    </r>
    <r>
      <rPr>
        <sz val="10"/>
        <color theme="1"/>
        <rFont val="ＭＳ 明朝"/>
        <family val="1"/>
        <charset val="128"/>
      </rPr>
      <t xml:space="preserve"> </t>
    </r>
    <r>
      <rPr>
        <sz val="8"/>
        <color rgb="FFFF0000"/>
        <rFont val="ＭＳ 明朝"/>
        <family val="1"/>
        <charset val="128"/>
      </rPr>
      <t>※セルが強調表示されたら上の表の影響額と異なっています。</t>
    </r>
    <rPh sb="0" eb="3">
      <t>エイキョウガク</t>
    </rPh>
    <rPh sb="9" eb="13">
      <t>キョウチョウヒョウジ</t>
    </rPh>
    <rPh sb="17" eb="18">
      <t>ウエ</t>
    </rPh>
    <rPh sb="19" eb="20">
      <t>ヒョウ</t>
    </rPh>
    <rPh sb="21" eb="24">
      <t>エイキョウガク</t>
    </rPh>
    <rPh sb="25" eb="26">
      <t>コト</t>
    </rPh>
    <phoneticPr fontId="2"/>
  </si>
  <si>
    <t>　※　「施設・事業所名」等は、高齢者施設・事業所についてご記入くださいです。法人事務所分は任意の（高齢者）施設・事業所に含めて扱ってください。</t>
    <rPh sb="4" eb="6">
      <t>シセツ</t>
    </rPh>
    <rPh sb="7" eb="9">
      <t>ジギョウ</t>
    </rPh>
    <rPh sb="9" eb="10">
      <t>ショ</t>
    </rPh>
    <rPh sb="10" eb="11">
      <t>メイ</t>
    </rPh>
    <rPh sb="12" eb="13">
      <t>トウ</t>
    </rPh>
    <rPh sb="15" eb="20">
      <t>コウレイシャシセツ</t>
    </rPh>
    <rPh sb="21" eb="24">
      <t>ジギョウショ</t>
    </rPh>
    <rPh sb="29" eb="31">
      <t>キニュウ</t>
    </rPh>
    <rPh sb="38" eb="43">
      <t>ホウジンジムショ</t>
    </rPh>
    <rPh sb="43" eb="44">
      <t>ブン</t>
    </rPh>
    <rPh sb="45" eb="47">
      <t>ニンイ</t>
    </rPh>
    <rPh sb="49" eb="51">
      <t>コウレイ</t>
    </rPh>
    <rPh sb="51" eb="52">
      <t>シャ</t>
    </rPh>
    <rPh sb="53" eb="55">
      <t>シセツ</t>
    </rPh>
    <rPh sb="56" eb="59">
      <t>ジギョウショ</t>
    </rPh>
    <rPh sb="60" eb="61">
      <t>フク</t>
    </rPh>
    <rPh sb="63" eb="64">
      <t>アツカ</t>
    </rPh>
    <phoneticPr fontId="2"/>
  </si>
  <si>
    <t>　※　本様式は通年運営してる場合を想定したものです。年度途中で新規開設した事業所等の場合は、当該事業所の開設計画段階の予想と実績額等との比較するなどして影響額を整理してください。</t>
    <rPh sb="3" eb="4">
      <t>ホン</t>
    </rPh>
    <rPh sb="4" eb="6">
      <t>ヨウシキ</t>
    </rPh>
    <rPh sb="7" eb="9">
      <t>ツウネン</t>
    </rPh>
    <rPh sb="9" eb="11">
      <t>ウンエイ</t>
    </rPh>
    <rPh sb="14" eb="16">
      <t>バアイ</t>
    </rPh>
    <rPh sb="17" eb="19">
      <t>ソウテイ</t>
    </rPh>
    <rPh sb="26" eb="28">
      <t>ネンド</t>
    </rPh>
    <rPh sb="28" eb="30">
      <t>トチュウ</t>
    </rPh>
    <rPh sb="31" eb="33">
      <t>シンキ</t>
    </rPh>
    <rPh sb="33" eb="35">
      <t>カイセツ</t>
    </rPh>
    <rPh sb="37" eb="40">
      <t>ジギョウショ</t>
    </rPh>
    <rPh sb="40" eb="41">
      <t>トウ</t>
    </rPh>
    <rPh sb="42" eb="44">
      <t>バアイ</t>
    </rPh>
    <rPh sb="46" eb="48">
      <t>トウガイ</t>
    </rPh>
    <rPh sb="48" eb="50">
      <t>ジギョウ</t>
    </rPh>
    <rPh sb="50" eb="51">
      <t>ショ</t>
    </rPh>
    <rPh sb="52" eb="54">
      <t>カイセツ</t>
    </rPh>
    <rPh sb="54" eb="56">
      <t>ケイカク</t>
    </rPh>
    <rPh sb="56" eb="58">
      <t>ダンカイ</t>
    </rPh>
    <rPh sb="59" eb="61">
      <t>ヨソウ</t>
    </rPh>
    <rPh sb="62" eb="64">
      <t>ジッセキ</t>
    </rPh>
    <rPh sb="64" eb="65">
      <t>ガク</t>
    </rPh>
    <rPh sb="65" eb="66">
      <t>トウ</t>
    </rPh>
    <rPh sb="68" eb="70">
      <t>ヒカク</t>
    </rPh>
    <rPh sb="76" eb="79">
      <t>エイキョウガク</t>
    </rPh>
    <rPh sb="80" eb="82">
      <t>セイリ</t>
    </rPh>
    <phoneticPr fontId="2"/>
  </si>
  <si>
    <t>【○○法人又は○○施設・事業所】</t>
    <rPh sb="3" eb="5">
      <t>ホウジン</t>
    </rPh>
    <rPh sb="5" eb="6">
      <t>マタ</t>
    </rPh>
    <rPh sb="9" eb="11">
      <t>シセツ</t>
    </rPh>
    <rPh sb="12" eb="15">
      <t>ジギョウショ</t>
    </rPh>
    <phoneticPr fontId="2"/>
  </si>
  <si>
    <t>九州電力</t>
    <rPh sb="0" eb="4">
      <t>キュウシュウデンリョク</t>
    </rPh>
    <phoneticPr fontId="2"/>
  </si>
  <si>
    <t>○○ガス</t>
    <phoneticPr fontId="2"/>
  </si>
  <si>
    <t>○○市水道局</t>
    <rPh sb="2" eb="3">
      <t>シ</t>
    </rPh>
    <rPh sb="3" eb="6">
      <t>スイドウキョク</t>
    </rPh>
    <phoneticPr fontId="2"/>
  </si>
  <si>
    <t>○○SS(灯油)</t>
    <rPh sb="5" eb="7">
      <t>トウユ</t>
    </rPh>
    <phoneticPr fontId="2"/>
  </si>
  <si>
    <t>直接購入</t>
    <rPh sb="0" eb="4">
      <t>チョクセツコウニュウ</t>
    </rPh>
    <phoneticPr fontId="2"/>
  </si>
  <si>
    <t>給食委託</t>
    <rPh sb="0" eb="4">
      <t>キュウショクイタク</t>
    </rPh>
    <phoneticPr fontId="2"/>
  </si>
  <si>
    <t>明細３</t>
    <rPh sb="0" eb="2">
      <t>メイサイ</t>
    </rPh>
    <phoneticPr fontId="2"/>
  </si>
  <si>
    <t>明細４</t>
    <rPh sb="0" eb="2">
      <t>メイサイ</t>
    </rPh>
    <phoneticPr fontId="2"/>
  </si>
  <si>
    <t>○○SS(ガソリン)</t>
    <phoneticPr fontId="2"/>
  </si>
  <si>
    <t>明細２</t>
    <rPh sb="0" eb="2">
      <t>メイサイ</t>
    </rPh>
    <phoneticPr fontId="2"/>
  </si>
  <si>
    <t>グループホーム△△</t>
    <phoneticPr fontId="2"/>
  </si>
  <si>
    <t>介護</t>
    <rPh sb="0" eb="2">
      <t>カイゴ</t>
    </rPh>
    <phoneticPr fontId="2"/>
  </si>
  <si>
    <t>通所介護○○</t>
    <rPh sb="0" eb="4">
      <t>ツウショカイゴ</t>
    </rPh>
    <phoneticPr fontId="2"/>
  </si>
  <si>
    <t>通所介護事業所</t>
    <rPh sb="0" eb="4">
      <t>ツウショカイゴ</t>
    </rPh>
    <rPh sb="4" eb="7">
      <t>ジギョウショ</t>
    </rPh>
    <phoneticPr fontId="2"/>
  </si>
  <si>
    <t>居宅介護支援事業所□□</t>
    <phoneticPr fontId="2"/>
  </si>
  <si>
    <t>居宅介護支援事業所</t>
    <rPh sb="0" eb="9">
      <t>キョタクカイゴシエンジギョウショ</t>
    </rPh>
    <phoneticPr fontId="2"/>
  </si>
  <si>
    <t>対象期間</t>
    <rPh sb="0" eb="4">
      <t>タイショウキカン</t>
    </rPh>
    <phoneticPr fontId="12"/>
  </si>
  <si>
    <t>R7.1～R7.3</t>
    <phoneticPr fontId="12"/>
  </si>
  <si>
    <t>対象月数</t>
    <rPh sb="0" eb="4">
      <t>タイショウツキスウ</t>
    </rPh>
    <phoneticPr fontId="12"/>
  </si>
  <si>
    <t>12か月分</t>
    <rPh sb="3" eb="4">
      <t>ツキ</t>
    </rPh>
    <rPh sb="4" eb="5">
      <t>ブン</t>
    </rPh>
    <phoneticPr fontId="12"/>
  </si>
  <si>
    <t>3か月相当分</t>
    <rPh sb="2" eb="3">
      <t>ゲツ</t>
    </rPh>
    <rPh sb="3" eb="6">
      <t>ソウトウブン</t>
    </rPh>
    <phoneticPr fontId="12"/>
  </si>
  <si>
    <t>入所系</t>
    <rPh sb="0" eb="3">
      <t>ニュウショケイ</t>
    </rPh>
    <phoneticPr fontId="12"/>
  </si>
  <si>
    <t>19人以下</t>
    <rPh sb="2" eb="3">
      <t>ヒト</t>
    </rPh>
    <rPh sb="3" eb="5">
      <t>イカ</t>
    </rPh>
    <phoneticPr fontId="12"/>
  </si>
  <si>
    <t>20～39人</t>
    <rPh sb="5" eb="6">
      <t>ヒト</t>
    </rPh>
    <phoneticPr fontId="12"/>
  </si>
  <si>
    <t>40～69人</t>
    <rPh sb="5" eb="6">
      <t>ヒト</t>
    </rPh>
    <phoneticPr fontId="12"/>
  </si>
  <si>
    <t>70～89人</t>
    <rPh sb="5" eb="6">
      <t>ヒト</t>
    </rPh>
    <phoneticPr fontId="12"/>
  </si>
  <si>
    <t>90人以上</t>
    <rPh sb="2" eb="3">
      <t>ヒト</t>
    </rPh>
    <rPh sb="3" eb="5">
      <t>イジョウ</t>
    </rPh>
    <phoneticPr fontId="12"/>
  </si>
  <si>
    <t>通常規模型</t>
    <rPh sb="0" eb="5">
      <t>ツウジョウキボガタ</t>
    </rPh>
    <phoneticPr fontId="12"/>
  </si>
  <si>
    <t>訪問系</t>
    <rPh sb="0" eb="3">
      <t>ホウモンケイ</t>
    </rPh>
    <phoneticPr fontId="12"/>
  </si>
  <si>
    <t>R6.4～R7.3</t>
    <phoneticPr fontId="12"/>
  </si>
  <si>
    <t>Ａ</t>
    <phoneticPr fontId="12"/>
  </si>
  <si>
    <t>認知症対応型共同生活介護</t>
    <rPh sb="6" eb="8">
      <t>キョウドウ</t>
    </rPh>
    <rPh sb="8" eb="12">
      <t>セイカツカイゴ</t>
    </rPh>
    <phoneticPr fontId="2"/>
  </si>
  <si>
    <t>大規模型</t>
    <rPh sb="0" eb="3">
      <t>ダイキボ</t>
    </rPh>
    <rPh sb="3" eb="4">
      <t>カタ</t>
    </rPh>
    <phoneticPr fontId="12"/>
  </si>
  <si>
    <t>入所系
（有料老人ホーム）</t>
    <rPh sb="0" eb="3">
      <t>ニュウショケイ</t>
    </rPh>
    <rPh sb="5" eb="7">
      <t>ユウリョウ</t>
    </rPh>
    <rPh sb="7" eb="9">
      <t>ロウジン</t>
    </rPh>
    <phoneticPr fontId="12"/>
  </si>
  <si>
    <t>通所系
小規模多機能型</t>
    <rPh sb="0" eb="3">
      <t>ツウショケイ</t>
    </rPh>
    <rPh sb="4" eb="11">
      <t>ショウキボタキノウガタ</t>
    </rPh>
    <phoneticPr fontId="12"/>
  </si>
  <si>
    <t>Ｒ５.１分</t>
    <rPh sb="4" eb="5">
      <t>ブン</t>
    </rPh>
    <phoneticPr fontId="2"/>
  </si>
  <si>
    <t>Ｒ５.２分</t>
    <rPh sb="4" eb="5">
      <t>ブン</t>
    </rPh>
    <phoneticPr fontId="2"/>
  </si>
  <si>
    <t>Ｒ５.３分</t>
    <rPh sb="4" eb="5">
      <t>ブン</t>
    </rPh>
    <phoneticPr fontId="2"/>
  </si>
  <si>
    <t>Ｒ７.１分</t>
    <rPh sb="4" eb="5">
      <t>ブン</t>
    </rPh>
    <phoneticPr fontId="2"/>
  </si>
  <si>
    <t>Ｒ７.２分</t>
    <rPh sb="4" eb="5">
      <t>ブン</t>
    </rPh>
    <phoneticPr fontId="2"/>
  </si>
  <si>
    <t>Ｒ７.３分</t>
    <rPh sb="4" eb="5">
      <t>ブン</t>
    </rPh>
    <phoneticPr fontId="2"/>
  </si>
  <si>
    <t>Ｒ４合計</t>
    <rPh sb="2" eb="4">
      <t>ゴウケイ</t>
    </rPh>
    <phoneticPr fontId="2"/>
  </si>
  <si>
    <t>１月影響額</t>
    <rPh sb="1" eb="5">
      <t>ガツエイキョウガク</t>
    </rPh>
    <phoneticPr fontId="2"/>
  </si>
  <si>
    <t>２月影響額</t>
    <rPh sb="1" eb="5">
      <t>ガツエイキョウガク</t>
    </rPh>
    <phoneticPr fontId="2"/>
  </si>
  <si>
    <t>３月影響額</t>
    <rPh sb="1" eb="5">
      <t>ガツエイキョウガク</t>
    </rPh>
    <phoneticPr fontId="2"/>
  </si>
  <si>
    <t>サービス
区分</t>
    <rPh sb="5" eb="7">
      <t>クブン</t>
    </rPh>
    <phoneticPr fontId="2"/>
  </si>
  <si>
    <t>Ｒ４</t>
    <phoneticPr fontId="2"/>
  </si>
  <si>
    <t>Ｒ６</t>
    <phoneticPr fontId="2"/>
  </si>
  <si>
    <t>①
光熱水費
按分割合</t>
    <rPh sb="2" eb="6">
      <t>コウネツスイヒ</t>
    </rPh>
    <rPh sb="7" eb="9">
      <t>アンブン</t>
    </rPh>
    <rPh sb="9" eb="11">
      <t>ワリアイ</t>
    </rPh>
    <phoneticPr fontId="2"/>
  </si>
  <si>
    <t>②
食費
按分割合</t>
    <rPh sb="2" eb="4">
      <t>ショクヒ</t>
    </rPh>
    <rPh sb="5" eb="7">
      <t>アンブン</t>
    </rPh>
    <rPh sb="7" eb="9">
      <t>ワリアイ</t>
    </rPh>
    <phoneticPr fontId="2"/>
  </si>
  <si>
    <t>③
燃料費
按分割合</t>
    <rPh sb="2" eb="5">
      <t>ネンリョウヒ</t>
    </rPh>
    <rPh sb="6" eb="10">
      <t>アンブンワリアイ</t>
    </rPh>
    <phoneticPr fontId="2"/>
  </si>
  <si>
    <t>②食費</t>
    <rPh sb="1" eb="3">
      <t>ショクヒ</t>
    </rPh>
    <phoneticPr fontId="2"/>
  </si>
  <si>
    <t>③燃料費</t>
    <rPh sb="1" eb="4">
      <t>ネンリョウヒ</t>
    </rPh>
    <phoneticPr fontId="2"/>
  </si>
  <si>
    <t>ア</t>
    <phoneticPr fontId="2"/>
  </si>
  <si>
    <t>イ</t>
    <phoneticPr fontId="2"/>
  </si>
  <si>
    <t>ウ</t>
    <phoneticPr fontId="2"/>
  </si>
  <si>
    <r>
      <rPr>
        <b/>
        <sz val="11"/>
        <color rgb="FFFF0000"/>
        <rFont val="ＭＳ 明朝"/>
        <family val="1"/>
        <charset val="128"/>
      </rPr>
      <t>★</t>
    </r>
    <r>
      <rPr>
        <b/>
        <sz val="11"/>
        <color rgb="FF0070C0"/>
        <rFont val="ＭＳ 明朝"/>
        <family val="1"/>
        <charset val="128"/>
      </rPr>
      <t>他(県等)の支援制度利用額</t>
    </r>
    <rPh sb="1" eb="2">
      <t>タ</t>
    </rPh>
    <rPh sb="3" eb="4">
      <t>ケン</t>
    </rPh>
    <rPh sb="4" eb="5">
      <t>ナド</t>
    </rPh>
    <rPh sb="7" eb="9">
      <t>シエン</t>
    </rPh>
    <rPh sb="9" eb="11">
      <t>セイド</t>
    </rPh>
    <rPh sb="11" eb="13">
      <t>リヨウ</t>
    </rPh>
    <rPh sb="13" eb="14">
      <t>ガク</t>
    </rPh>
    <phoneticPr fontId="2"/>
  </si>
  <si>
    <t>市物価高騰
対象判断
(1円以上)
アーイ</t>
    <rPh sb="0" eb="1">
      <t>シ</t>
    </rPh>
    <rPh sb="1" eb="5">
      <t>ブッカコウトウ</t>
    </rPh>
    <rPh sb="6" eb="8">
      <t>タイショウ</t>
    </rPh>
    <rPh sb="8" eb="10">
      <t>ハンダン</t>
    </rPh>
    <rPh sb="13" eb="16">
      <t>エンイジョウ</t>
    </rPh>
    <phoneticPr fontId="2"/>
  </si>
  <si>
    <t>① 光熱水費</t>
    <rPh sb="2" eb="6">
      <t>コウネツスイヒ</t>
    </rPh>
    <phoneticPr fontId="2"/>
  </si>
  <si>
    <t>② 食費</t>
    <rPh sb="2" eb="4">
      <t>ショクヒ</t>
    </rPh>
    <phoneticPr fontId="2"/>
  </si>
  <si>
    <t>③ 燃料費</t>
    <rPh sb="2" eb="5">
      <t>ネンリョウヒ</t>
    </rPh>
    <phoneticPr fontId="2"/>
  </si>
  <si>
    <t>施設・
事業所別
影響額</t>
    <rPh sb="0" eb="2">
      <t>シセツ</t>
    </rPh>
    <rPh sb="4" eb="8">
      <t>ジギョウショベツ</t>
    </rPh>
    <rPh sb="9" eb="12">
      <t>エイキョウガク</t>
    </rPh>
    <phoneticPr fontId="2"/>
  </si>
  <si>
    <t>小規模多機能型</t>
    <rPh sb="0" eb="3">
      <t>ショウキボ</t>
    </rPh>
    <rPh sb="3" eb="7">
      <t>タキノウガタ</t>
    </rPh>
    <phoneticPr fontId="12"/>
  </si>
  <si>
    <t>Ａ÷4</t>
    <phoneticPr fontId="12"/>
  </si>
  <si>
    <t>★　「２　施設・事業所別影響額按分表」内の「他（県等）の支援制度利用額」について</t>
    <rPh sb="5" eb="7">
      <t>シセツ</t>
    </rPh>
    <rPh sb="8" eb="12">
      <t>ジギョウショベツ</t>
    </rPh>
    <rPh sb="12" eb="15">
      <t>エイキョウガク</t>
    </rPh>
    <rPh sb="15" eb="17">
      <t>アンブン</t>
    </rPh>
    <rPh sb="17" eb="18">
      <t>ヒョウ</t>
    </rPh>
    <rPh sb="19" eb="20">
      <t>ナイ</t>
    </rPh>
    <rPh sb="22" eb="23">
      <t>タ</t>
    </rPh>
    <rPh sb="24" eb="25">
      <t>ケン</t>
    </rPh>
    <rPh sb="25" eb="26">
      <t>ナド</t>
    </rPh>
    <rPh sb="28" eb="30">
      <t>シエン</t>
    </rPh>
    <rPh sb="30" eb="32">
      <t>セイド</t>
    </rPh>
    <rPh sb="32" eb="34">
      <t>リヨウ</t>
    </rPh>
    <rPh sb="34" eb="35">
      <t>ガク</t>
    </rPh>
    <phoneticPr fontId="2"/>
  </si>
  <si>
    <t>　～「令和７年度（２０２５年度）熊本県高齢者施設等物価高騰対策支援金」に係る留意点～</t>
    <rPh sb="3" eb="5">
      <t>レイワ</t>
    </rPh>
    <rPh sb="6" eb="8">
      <t>ネンド</t>
    </rPh>
    <rPh sb="13" eb="15">
      <t>ネンド</t>
    </rPh>
    <rPh sb="16" eb="19">
      <t>クマモトケン</t>
    </rPh>
    <rPh sb="19" eb="22">
      <t>コウレイシャ</t>
    </rPh>
    <rPh sb="22" eb="24">
      <t>シセツ</t>
    </rPh>
    <rPh sb="24" eb="25">
      <t>ナド</t>
    </rPh>
    <rPh sb="25" eb="31">
      <t>ブッカコウトウタイサク</t>
    </rPh>
    <rPh sb="31" eb="34">
      <t>シエンキン</t>
    </rPh>
    <rPh sb="36" eb="37">
      <t>カカ</t>
    </rPh>
    <rPh sb="38" eb="41">
      <t>リュウイテン</t>
    </rPh>
    <phoneticPr fontId="12"/>
  </si>
  <si>
    <t>該当する欄は、「●」を選択してください。
↓</t>
    <rPh sb="0" eb="2">
      <t>ガイトウ</t>
    </rPh>
    <rPh sb="4" eb="5">
      <t>ラン</t>
    </rPh>
    <rPh sb="11" eb="13">
      <t>センタク</t>
    </rPh>
    <phoneticPr fontId="2"/>
  </si>
  <si>
    <t>●</t>
  </si>
  <si>
    <t>●</t>
    <phoneticPr fontId="2"/>
  </si>
  <si>
    <t>対象期間</t>
    <rPh sb="0" eb="4">
      <t>タイショウキカン</t>
    </rPh>
    <phoneticPr fontId="2"/>
  </si>
  <si>
    <t>対象月数</t>
    <rPh sb="0" eb="4">
      <t>タイショウツキスウ</t>
    </rPh>
    <phoneticPr fontId="2"/>
  </si>
  <si>
    <r>
      <rPr>
        <sz val="10"/>
        <color rgb="FFFF0000"/>
        <rFont val="ＭＳ 明朝"/>
        <family val="1"/>
        <charset val="128"/>
      </rPr>
      <t>Ｒ７県支援金</t>
    </r>
    <r>
      <rPr>
        <sz val="11"/>
        <color rgb="FFFF0000"/>
        <rFont val="ＭＳ 明朝"/>
        <family val="1"/>
        <charset val="128"/>
      </rPr>
      <t xml:space="preserve">
３か月分
相当額</t>
    </r>
    <rPh sb="2" eb="3">
      <t>ケン</t>
    </rPh>
    <rPh sb="3" eb="6">
      <t>シエンキン</t>
    </rPh>
    <rPh sb="9" eb="10">
      <t>ツキ</t>
    </rPh>
    <rPh sb="10" eb="11">
      <t>ブン</t>
    </rPh>
    <rPh sb="12" eb="15">
      <t>ソウトウガク</t>
    </rPh>
    <phoneticPr fontId="2"/>
  </si>
  <si>
    <t>Ｒ７県支援金</t>
    <rPh sb="2" eb="3">
      <t>ケン</t>
    </rPh>
    <rPh sb="3" eb="6">
      <t>シエンキン</t>
    </rPh>
    <phoneticPr fontId="12"/>
  </si>
  <si>
    <t>Ｒ７
県支援金</t>
    <rPh sb="3" eb="4">
      <t>ケン</t>
    </rPh>
    <rPh sb="4" eb="7">
      <t>シエンキン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</si>
</sst>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2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11"/>
      <color rgb="FFFF0000"/>
      <name val="ＭＳ 明朝"/>
      <family val="1"/>
      <charset val="128"/>
    </font>
    <font>
      <b/>
      <sz val="11"/>
      <color rgb="FFFF0000"/>
      <name val="ＭＳ 明朝"/>
      <family val="1"/>
      <charset val="128"/>
    </font>
    <font>
      <sz val="10"/>
      <color theme="1"/>
      <name val="ＭＳ 明朝"/>
      <family val="1"/>
      <charset val="128"/>
    </font>
    <font>
      <b/>
      <sz val="10"/>
      <color theme="1"/>
      <name val="ＭＳ 明朝"/>
      <family val="1"/>
      <charset val="128"/>
    </font>
    <font>
      <sz val="8"/>
      <color rgb="FFFF0000"/>
      <name val="ＭＳ 明朝"/>
      <family val="1"/>
      <charset val="128"/>
    </font>
    <font>
      <sz val="6"/>
      <name val="游ゴシック"/>
      <family val="2"/>
      <charset val="128"/>
      <scheme val="minor"/>
    </font>
    <font>
      <sz val="11"/>
      <color rgb="FFFF0000"/>
      <name val="游ゴシック"/>
      <family val="2"/>
      <scheme val="minor"/>
    </font>
    <font>
      <sz val="11"/>
      <color rgb="FF0070C0"/>
      <name val="ＭＳ 明朝"/>
      <family val="1"/>
      <charset val="128"/>
    </font>
    <font>
      <b/>
      <sz val="11"/>
      <color rgb="FF0070C0"/>
      <name val="ＭＳ 明朝"/>
      <family val="1"/>
      <charset val="128"/>
    </font>
    <font>
      <b/>
      <sz val="10"/>
      <color rgb="FF0070C0"/>
      <name val="ＭＳ 明朝"/>
      <family val="1"/>
      <charset val="128"/>
    </font>
    <font>
      <sz val="10"/>
      <color rgb="FFFF0000"/>
      <name val="ＭＳ 明朝"/>
      <family val="1"/>
      <charset val="128"/>
    </font>
    <font>
      <sz val="10"/>
      <color rgb="FF0070C0"/>
      <name val="ＭＳ 明朝"/>
      <family val="1"/>
      <charset val="128"/>
    </font>
    <font>
      <b/>
      <sz val="16"/>
      <color theme="1"/>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43">
    <xf numFmtId="0" fontId="0" fillId="0" borderId="0" xfId="0"/>
    <xf numFmtId="0" fontId="3" fillId="0" borderId="0" xfId="0" applyFont="1"/>
    <xf numFmtId="0" fontId="4" fillId="0" borderId="0" xfId="0" applyFont="1"/>
    <xf numFmtId="0" fontId="5" fillId="0" borderId="0" xfId="0" applyFont="1" applyAlignment="1">
      <alignment horizontal="right"/>
    </xf>
    <xf numFmtId="0" fontId="6" fillId="0" borderId="0" xfId="0" applyFont="1"/>
    <xf numFmtId="0" fontId="3" fillId="7" borderId="0" xfId="0" applyFont="1" applyFill="1"/>
    <xf numFmtId="0" fontId="7" fillId="0" borderId="0" xfId="0" applyFont="1"/>
    <xf numFmtId="0" fontId="6" fillId="2" borderId="2" xfId="0" applyFont="1" applyFill="1" applyBorder="1"/>
    <xf numFmtId="0" fontId="6" fillId="2" borderId="3" xfId="0" applyFont="1" applyFill="1" applyBorder="1"/>
    <xf numFmtId="0" fontId="6" fillId="2" borderId="1" xfId="0" applyFont="1" applyFill="1" applyBorder="1" applyAlignment="1">
      <alignment horizontal="center"/>
    </xf>
    <xf numFmtId="0" fontId="6" fillId="0" borderId="4" xfId="0" applyFont="1" applyBorder="1"/>
    <xf numFmtId="0" fontId="6"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6" fillId="3" borderId="2" xfId="0" applyFont="1" applyFill="1" applyBorder="1"/>
    <xf numFmtId="0" fontId="6" fillId="3" borderId="3" xfId="0" applyFont="1" applyFill="1" applyBorder="1"/>
    <xf numFmtId="0" fontId="6" fillId="3" borderId="1" xfId="0" applyFont="1" applyFill="1" applyBorder="1" applyAlignment="1">
      <alignment horizontal="center"/>
    </xf>
    <xf numFmtId="0" fontId="3" fillId="5" borderId="2" xfId="0" applyFont="1" applyFill="1" applyBorder="1"/>
    <xf numFmtId="0" fontId="3" fillId="5" borderId="3" xfId="0" applyFont="1" applyFill="1" applyBorder="1"/>
    <xf numFmtId="0" fontId="3" fillId="5" borderId="1" xfId="0" applyFont="1" applyFill="1" applyBorder="1" applyAlignment="1">
      <alignment horizontal="center"/>
    </xf>
    <xf numFmtId="0" fontId="8" fillId="0" borderId="11" xfId="0" applyFont="1" applyFill="1" applyBorder="1"/>
    <xf numFmtId="0" fontId="6" fillId="6" borderId="1" xfId="0" applyFont="1" applyFill="1" applyBorder="1" applyAlignment="1">
      <alignment horizontal="center" vertical="center" wrapText="1"/>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Border="1" applyAlignment="1">
      <alignment horizontal="center" vertical="center"/>
    </xf>
    <xf numFmtId="0" fontId="9" fillId="0" borderId="2" xfId="0" applyFont="1" applyBorder="1" applyAlignment="1">
      <alignment vertical="center"/>
    </xf>
    <xf numFmtId="0" fontId="3" fillId="0" borderId="14" xfId="0" applyFont="1" applyBorder="1" applyAlignment="1">
      <alignment horizontal="center" vertical="center" wrapText="1"/>
    </xf>
    <xf numFmtId="0" fontId="9" fillId="0" borderId="14" xfId="0" applyFont="1" applyBorder="1" applyAlignment="1">
      <alignment horizontal="left" vertical="center" wrapText="1"/>
    </xf>
    <xf numFmtId="38" fontId="3" fillId="0" borderId="14" xfId="1" applyFont="1" applyBorder="1" applyAlignment="1">
      <alignment horizontal="center" vertical="center"/>
    </xf>
    <xf numFmtId="0" fontId="6" fillId="2" borderId="1" xfId="0" applyFont="1" applyFill="1" applyBorder="1" applyAlignment="1">
      <alignment horizontal="center" shrinkToFit="1"/>
    </xf>
    <xf numFmtId="0" fontId="6" fillId="3" borderId="1" xfId="0" applyFont="1" applyFill="1" applyBorder="1" applyAlignment="1">
      <alignment horizontal="center" shrinkToFit="1"/>
    </xf>
    <xf numFmtId="0" fontId="5" fillId="7" borderId="0" xfId="0" applyFont="1" applyFill="1" applyAlignment="1">
      <alignment horizontal="right"/>
    </xf>
    <xf numFmtId="0" fontId="9"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0" fillId="0" borderId="0" xfId="0" applyAlignment="1">
      <alignment vertical="center"/>
    </xf>
    <xf numFmtId="0" fontId="0" fillId="0" borderId="0" xfId="0" applyBorder="1" applyAlignment="1">
      <alignment vertical="center"/>
    </xf>
    <xf numFmtId="0" fontId="8" fillId="0" borderId="0" xfId="0" applyFont="1"/>
    <xf numFmtId="0" fontId="3" fillId="0" borderId="0" xfId="0" applyFont="1" applyBorder="1"/>
    <xf numFmtId="0" fontId="0" fillId="0" borderId="7" xfId="0" applyBorder="1" applyAlignment="1">
      <alignment horizontal="center" vertical="center"/>
    </xf>
    <xf numFmtId="176" fontId="0" fillId="0" borderId="7" xfId="0" applyNumberFormat="1" applyBorder="1" applyAlignment="1">
      <alignment vertical="center"/>
    </xf>
    <xf numFmtId="0" fontId="0" fillId="0" borderId="0" xfId="0" applyBorder="1" applyAlignment="1">
      <alignment horizontal="center" vertical="center"/>
    </xf>
    <xf numFmtId="176" fontId="0" fillId="0" borderId="0" xfId="0" applyNumberFormat="1" applyBorder="1" applyAlignment="1">
      <alignment vertical="center"/>
    </xf>
    <xf numFmtId="0" fontId="13" fillId="0" borderId="0" xfId="0" applyFont="1" applyAlignment="1">
      <alignment vertical="center"/>
    </xf>
    <xf numFmtId="0" fontId="14" fillId="0" borderId="0" xfId="0" applyFont="1" applyBorder="1"/>
    <xf numFmtId="0" fontId="14" fillId="0" borderId="0" xfId="0" applyFont="1" applyAlignment="1">
      <alignment vertical="center"/>
    </xf>
    <xf numFmtId="0" fontId="14" fillId="0" borderId="1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vertical="center"/>
    </xf>
    <xf numFmtId="176" fontId="14" fillId="0" borderId="1" xfId="0" applyNumberFormat="1" applyFont="1" applyBorder="1" applyAlignment="1">
      <alignment vertical="center"/>
    </xf>
    <xf numFmtId="0" fontId="7" fillId="0" borderId="0" xfId="0" applyFont="1" applyAlignment="1">
      <alignment vertical="center"/>
    </xf>
    <xf numFmtId="0" fontId="15" fillId="6" borderId="1" xfId="0" applyFont="1" applyFill="1" applyBorder="1" applyAlignment="1">
      <alignment horizontal="center" vertical="center" wrapText="1"/>
    </xf>
    <xf numFmtId="0" fontId="3" fillId="0" borderId="20" xfId="0" applyFont="1" applyFill="1" applyBorder="1" applyAlignment="1">
      <alignment horizontal="right" vertical="center" shrinkToFit="1"/>
    </xf>
    <xf numFmtId="0" fontId="3" fillId="0" borderId="21" xfId="0" applyFont="1" applyFill="1" applyBorder="1" applyAlignment="1">
      <alignment horizontal="right" vertical="center" shrinkToFit="1"/>
    </xf>
    <xf numFmtId="0" fontId="3" fillId="0" borderId="12" xfId="0" applyFont="1" applyFill="1" applyBorder="1" applyAlignment="1">
      <alignment horizontal="right" vertical="center" shrinkToFit="1"/>
    </xf>
    <xf numFmtId="38" fontId="3" fillId="0" borderId="3" xfId="1" applyFont="1" applyBorder="1" applyAlignment="1">
      <alignment horizontal="right" vertical="center" shrinkToFit="1"/>
    </xf>
    <xf numFmtId="38" fontId="6" fillId="0" borderId="1" xfId="1" applyFont="1" applyBorder="1" applyAlignment="1">
      <alignment shrinkToFit="1"/>
    </xf>
    <xf numFmtId="38" fontId="6" fillId="0" borderId="1" xfId="1" applyFont="1" applyFill="1" applyBorder="1" applyAlignment="1">
      <alignment shrinkToFit="1"/>
    </xf>
    <xf numFmtId="38" fontId="3" fillId="7" borderId="1" xfId="1" applyFont="1" applyFill="1" applyBorder="1" applyAlignment="1">
      <alignment shrinkToFit="1"/>
    </xf>
    <xf numFmtId="38" fontId="3" fillId="0" borderId="1" xfId="1" applyFont="1" applyFill="1" applyBorder="1" applyAlignment="1">
      <alignment shrinkToFit="1"/>
    </xf>
    <xf numFmtId="38" fontId="6" fillId="4" borderId="1" xfId="1" applyFont="1" applyFill="1" applyBorder="1" applyAlignment="1">
      <alignment shrinkToFit="1"/>
    </xf>
    <xf numFmtId="38" fontId="3" fillId="0" borderId="1" xfId="1" applyFont="1" applyBorder="1" applyAlignment="1">
      <alignment shrinkToFit="1"/>
    </xf>
    <xf numFmtId="0" fontId="3" fillId="7" borderId="22" xfId="0" applyFont="1" applyFill="1" applyBorder="1"/>
    <xf numFmtId="0" fontId="3" fillId="7" borderId="23" xfId="0" applyFont="1" applyFill="1" applyBorder="1"/>
    <xf numFmtId="0" fontId="3" fillId="7" borderId="24" xfId="0" applyFont="1" applyFill="1" applyBorder="1"/>
    <xf numFmtId="0" fontId="15" fillId="6" borderId="10"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6" fillId="5" borderId="1" xfId="0" applyFont="1" applyFill="1" applyBorder="1" applyAlignment="1">
      <alignment horizontal="center"/>
    </xf>
    <xf numFmtId="38" fontId="3" fillId="7" borderId="10" xfId="1" applyFont="1" applyFill="1" applyBorder="1" applyAlignment="1">
      <alignment horizontal="center" wrapText="1"/>
    </xf>
    <xf numFmtId="38" fontId="3" fillId="0" borderId="18" xfId="0" applyNumberFormat="1" applyFont="1" applyFill="1" applyBorder="1" applyAlignment="1">
      <alignment horizontal="right" shrinkToFit="1"/>
    </xf>
    <xf numFmtId="38" fontId="3" fillId="0" borderId="19" xfId="0" applyNumberFormat="1" applyFont="1" applyFill="1" applyBorder="1" applyAlignment="1">
      <alignment horizontal="right" shrinkToFit="1"/>
    </xf>
    <xf numFmtId="38" fontId="3" fillId="0" borderId="10" xfId="0" applyNumberFormat="1" applyFont="1" applyFill="1" applyBorder="1" applyAlignment="1">
      <alignment horizontal="right" shrinkToFit="1"/>
    </xf>
    <xf numFmtId="38" fontId="3" fillId="7" borderId="1" xfId="1" applyFont="1" applyFill="1" applyBorder="1" applyAlignment="1">
      <alignment horizontal="center"/>
    </xf>
    <xf numFmtId="38" fontId="3" fillId="0" borderId="16" xfId="1" applyFont="1" applyFill="1" applyBorder="1" applyAlignment="1">
      <alignment horizontal="right" shrinkToFit="1"/>
    </xf>
    <xf numFmtId="38" fontId="3" fillId="0" borderId="17" xfId="1" applyFont="1" applyFill="1" applyBorder="1" applyAlignment="1">
      <alignment horizontal="right" shrinkToFit="1"/>
    </xf>
    <xf numFmtId="38" fontId="3" fillId="0" borderId="16" xfId="1" applyFont="1" applyBorder="1" applyAlignment="1">
      <alignment horizontal="right" shrinkToFit="1"/>
    </xf>
    <xf numFmtId="38" fontId="3" fillId="0" borderId="17" xfId="1" applyFont="1" applyBorder="1" applyAlignment="1">
      <alignment horizontal="right" shrinkToFit="1"/>
    </xf>
    <xf numFmtId="38" fontId="3" fillId="0" borderId="1" xfId="1" applyFont="1" applyBorder="1" applyAlignment="1">
      <alignment horizontal="right" shrinkToFit="1"/>
    </xf>
    <xf numFmtId="0" fontId="3" fillId="0" borderId="20" xfId="0" applyFont="1" applyFill="1" applyBorder="1" applyAlignment="1">
      <alignment horizontal="right" shrinkToFit="1"/>
    </xf>
    <xf numFmtId="0" fontId="3" fillId="0" borderId="21" xfId="0" applyFont="1" applyFill="1" applyBorder="1" applyAlignment="1">
      <alignment horizontal="right" shrinkToFit="1"/>
    </xf>
    <xf numFmtId="0" fontId="3" fillId="0" borderId="12" xfId="0" applyFont="1" applyFill="1" applyBorder="1" applyAlignment="1">
      <alignment horizontal="right" shrinkToFit="1"/>
    </xf>
    <xf numFmtId="38" fontId="3" fillId="0" borderId="1" xfId="1" applyFont="1" applyFill="1" applyBorder="1" applyAlignment="1">
      <alignment horizontal="right" shrinkToFit="1"/>
    </xf>
    <xf numFmtId="38" fontId="3" fillId="7" borderId="1" xfId="1" applyFont="1" applyFill="1" applyBorder="1" applyAlignment="1">
      <alignment horizontal="right" shrinkToFit="1"/>
    </xf>
    <xf numFmtId="38" fontId="3" fillId="0" borderId="3" xfId="1" applyFont="1" applyBorder="1" applyAlignment="1">
      <alignment horizontal="right" shrinkToFit="1"/>
    </xf>
    <xf numFmtId="38" fontId="3" fillId="7" borderId="10" xfId="1" applyFont="1" applyFill="1" applyBorder="1" applyAlignment="1">
      <alignment horizontal="center" shrinkToFit="1"/>
    </xf>
    <xf numFmtId="38" fontId="3" fillId="7" borderId="1" xfId="1" applyFont="1" applyFill="1" applyBorder="1" applyAlignment="1">
      <alignment horizontal="center" shrinkToFit="1"/>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3" fillId="0" borderId="1" xfId="0" applyFont="1" applyBorder="1" applyAlignment="1">
      <alignment horizontal="center" vertical="center" wrapText="1"/>
    </xf>
    <xf numFmtId="176" fontId="3" fillId="0" borderId="6" xfId="0" applyNumberFormat="1" applyFont="1" applyBorder="1" applyAlignment="1">
      <alignment horizontal="center" vertical="center"/>
    </xf>
    <xf numFmtId="0" fontId="14" fillId="0" borderId="25" xfId="0" applyFont="1" applyBorder="1" applyAlignment="1">
      <alignment vertical="center"/>
    </xf>
    <xf numFmtId="176" fontId="14" fillId="0" borderId="25" xfId="0" applyNumberFormat="1" applyFont="1" applyBorder="1" applyAlignment="1">
      <alignment vertical="center"/>
    </xf>
    <xf numFmtId="0" fontId="14" fillId="0" borderId="26" xfId="0" applyFont="1" applyBorder="1" applyAlignment="1">
      <alignment vertical="center"/>
    </xf>
    <xf numFmtId="176" fontId="14" fillId="0" borderId="26" xfId="0" applyNumberFormat="1" applyFont="1" applyBorder="1" applyAlignment="1">
      <alignment vertical="center"/>
    </xf>
    <xf numFmtId="0" fontId="14" fillId="0" borderId="27" xfId="0" applyFont="1" applyBorder="1" applyAlignment="1">
      <alignment vertical="center"/>
    </xf>
    <xf numFmtId="176" fontId="14" fillId="0" borderId="27" xfId="0" applyNumberFormat="1" applyFont="1" applyBorder="1" applyAlignment="1">
      <alignment vertical="center"/>
    </xf>
    <xf numFmtId="0" fontId="3" fillId="7" borderId="12" xfId="0" applyFont="1" applyFill="1" applyBorder="1"/>
    <xf numFmtId="176" fontId="3" fillId="7" borderId="25" xfId="0" applyNumberFormat="1" applyFont="1" applyFill="1" applyBorder="1" applyAlignment="1">
      <alignment vertical="center"/>
    </xf>
    <xf numFmtId="176" fontId="3" fillId="7" borderId="26" xfId="0" applyNumberFormat="1" applyFont="1" applyFill="1" applyBorder="1" applyAlignment="1">
      <alignment vertical="center"/>
    </xf>
    <xf numFmtId="176" fontId="3" fillId="7" borderId="27" xfId="0" applyNumberFormat="1" applyFont="1" applyFill="1" applyBorder="1" applyAlignment="1">
      <alignment vertical="center"/>
    </xf>
    <xf numFmtId="0" fontId="3" fillId="7" borderId="1" xfId="0" applyFont="1" applyFill="1" applyBorder="1"/>
    <xf numFmtId="0" fontId="3" fillId="0" borderId="0" xfId="0" applyFont="1" applyFill="1"/>
    <xf numFmtId="177" fontId="15" fillId="0" borderId="1" xfId="1" applyNumberFormat="1" applyFont="1" applyFill="1" applyBorder="1" applyAlignment="1">
      <alignment horizontal="right" shrinkToFit="1"/>
    </xf>
    <xf numFmtId="38" fontId="15" fillId="7" borderId="1" xfId="1" applyFont="1" applyFill="1" applyBorder="1" applyAlignment="1">
      <alignment horizontal="right" shrinkToFit="1"/>
    </xf>
    <xf numFmtId="177" fontId="15" fillId="0" borderId="1" xfId="1" applyNumberFormat="1" applyFont="1" applyBorder="1" applyAlignment="1">
      <alignment horizontal="right" shrinkToFit="1"/>
    </xf>
    <xf numFmtId="0" fontId="7" fillId="0" borderId="0" xfId="0" applyFont="1" applyFill="1"/>
    <xf numFmtId="0" fontId="19" fillId="0" borderId="0" xfId="0" applyFont="1"/>
    <xf numFmtId="0" fontId="5" fillId="0" borderId="0" xfId="0" applyFont="1"/>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14" fillId="0" borderId="10"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14" fillId="0" borderId="10"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6" fillId="6" borderId="1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7"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285750</xdr:colOff>
      <xdr:row>61</xdr:row>
      <xdr:rowOff>69850</xdr:rowOff>
    </xdr:from>
    <xdr:to>
      <xdr:col>4</xdr:col>
      <xdr:colOff>762000</xdr:colOff>
      <xdr:row>62</xdr:row>
      <xdr:rowOff>146050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1</xdr:row>
      <xdr:rowOff>311150</xdr:rowOff>
    </xdr:from>
    <xdr:to>
      <xdr:col>12</xdr:col>
      <xdr:colOff>457200</xdr:colOff>
      <xdr:row>4</xdr:row>
      <xdr:rowOff>184150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19100" y="539750"/>
          <a:ext cx="10617200" cy="8826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pPr algn="l"/>
          <a:r>
            <a:rPr kumimoji="1" lang="ja-JP" altLang="en-US" sz="800" b="1">
              <a:solidFill>
                <a:schemeClr val="bg1"/>
              </a:solidFill>
            </a:rPr>
            <a:t>　申請対象可否の判断根拠となる物価高騰影響の有無は、申請法人の責任において適切に説明できる方法で算出してください。</a:t>
          </a:r>
          <a:endParaRPr kumimoji="1" lang="en-US" altLang="ja-JP" sz="800" b="1">
            <a:solidFill>
              <a:schemeClr val="bg1"/>
            </a:solidFill>
          </a:endParaRPr>
        </a:p>
        <a:p>
          <a:pPr algn="l"/>
          <a:r>
            <a:rPr kumimoji="1" lang="ja-JP" altLang="en-US" sz="800" b="1">
              <a:solidFill>
                <a:schemeClr val="bg1"/>
              </a:solidFill>
            </a:rPr>
            <a:t>　本様式は、法人の経理処理で施設・事業所ごとの光熱水費、食費、燃料費等の把握が困難な場合の算出表です（本様式ではなく他資料等で代替できる場合は、提出する必要はありません）。</a:t>
          </a:r>
          <a:endParaRPr kumimoji="1" lang="en-US" altLang="ja-JP" sz="800" b="1">
            <a:solidFill>
              <a:schemeClr val="bg1"/>
            </a:solidFill>
          </a:endParaRPr>
        </a:p>
        <a:p>
          <a:pPr algn="l"/>
          <a:r>
            <a:rPr kumimoji="1" lang="ja-JP" altLang="en-US" sz="800" b="1">
              <a:solidFill>
                <a:schemeClr val="bg1"/>
              </a:solidFill>
            </a:rPr>
            <a:t>　施設・事業所ごとに管理されている場合や、別の方法で算定される場合は本様式を使用する必要はありません。</a:t>
          </a:r>
          <a:endParaRPr kumimoji="1" lang="en-US" altLang="ja-JP" sz="800" b="1">
            <a:solidFill>
              <a:schemeClr val="bg1"/>
            </a:solidFill>
          </a:endParaRPr>
        </a:p>
      </xdr:txBody>
    </xdr:sp>
    <xdr:clientData/>
  </xdr:twoCellAnchor>
  <xdr:twoCellAnchor>
    <xdr:from>
      <xdr:col>2</xdr:col>
      <xdr:colOff>100853</xdr:colOff>
      <xdr:row>70</xdr:row>
      <xdr:rowOff>333376</xdr:rowOff>
    </xdr:from>
    <xdr:to>
      <xdr:col>4</xdr:col>
      <xdr:colOff>814668</xdr:colOff>
      <xdr:row>72</xdr:row>
      <xdr:rowOff>298638</xdr:rowOff>
    </xdr:to>
    <xdr:sp macro="" textlink="">
      <xdr:nvSpPr>
        <xdr:cNvPr id="6" name="角丸四角形 1">
          <a:extLst>
            <a:ext uri="{FF2B5EF4-FFF2-40B4-BE49-F238E27FC236}">
              <a16:creationId xmlns:a16="http://schemas.microsoft.com/office/drawing/2014/main" id="{00000000-0008-0000-0000-000006000000}"/>
            </a:ext>
          </a:extLst>
        </xdr:cNvPr>
        <xdr:cNvSpPr/>
      </xdr:nvSpPr>
      <xdr:spPr>
        <a:xfrm>
          <a:off x="662828" y="14458951"/>
          <a:ext cx="3066490" cy="82251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l"/>
          <a:r>
            <a:rPr kumimoji="1" lang="ja-JP" altLang="en-US" sz="900" b="1">
              <a:solidFill>
                <a:schemeClr val="bg1"/>
              </a:solidFill>
            </a:rPr>
            <a:t>整数以外の数値（例えば小数点第○位）を入力される場合は、セルの数値の表示も同じく整数以外の数値になるようにしてください。　⇒</a:t>
          </a:r>
        </a:p>
      </xdr:txBody>
    </xdr:sp>
    <xdr:clientData/>
  </xdr:twoCellAnchor>
  <xdr:twoCellAnchor>
    <xdr:from>
      <xdr:col>8</xdr:col>
      <xdr:colOff>146538</xdr:colOff>
      <xdr:row>44</xdr:row>
      <xdr:rowOff>1</xdr:rowOff>
    </xdr:from>
    <xdr:to>
      <xdr:col>11</xdr:col>
      <xdr:colOff>349734</xdr:colOff>
      <xdr:row>56</xdr:row>
      <xdr:rowOff>174339</xdr:rowOff>
    </xdr:to>
    <xdr:sp macro="" textlink="">
      <xdr:nvSpPr>
        <xdr:cNvPr id="8" name="吹き出し: 角を丸めた四角形 7">
          <a:extLst>
            <a:ext uri="{FF2B5EF4-FFF2-40B4-BE49-F238E27FC236}">
              <a16:creationId xmlns:a16="http://schemas.microsoft.com/office/drawing/2014/main" id="{C035A73F-4305-4D25-9C23-E5F821C66C61}"/>
            </a:ext>
          </a:extLst>
        </xdr:cNvPr>
        <xdr:cNvSpPr/>
      </xdr:nvSpPr>
      <xdr:spPr>
        <a:xfrm>
          <a:off x="6711461" y="8894886"/>
          <a:ext cx="2840888" cy="2636184"/>
        </a:xfrm>
        <a:prstGeom prst="wedgeRoundRectCallout">
          <a:avLst>
            <a:gd name="adj1" fmla="val 140215"/>
            <a:gd name="adj2" fmla="val 69487"/>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t>「ア　施設・事業所別影響額」欄が</a:t>
          </a:r>
          <a:endParaRPr kumimoji="1" lang="en-US" altLang="ja-JP" sz="1100"/>
        </a:p>
        <a:p>
          <a:pPr algn="l"/>
          <a:r>
            <a:rPr kumimoji="1" lang="ja-JP" altLang="en-US" sz="1100"/>
            <a:t>△（マイナス）表示になった場合は、</a:t>
          </a:r>
          <a:endParaRPr kumimoji="1" lang="en-US" altLang="ja-JP" sz="1100"/>
        </a:p>
        <a:p>
          <a:pPr algn="l"/>
          <a:r>
            <a:rPr kumimoji="1" lang="ja-JP" altLang="en-US" sz="1100"/>
            <a:t>マイナス表示となった事業所分については、物価高騰による影響（負担増）は無かったことになります。</a:t>
          </a:r>
          <a:endParaRPr kumimoji="1" lang="en-US" altLang="ja-JP" sz="1100"/>
        </a:p>
        <a:p>
          <a:pPr algn="l"/>
          <a:r>
            <a:rPr kumimoji="1" lang="ja-JP" altLang="en-US" sz="1100"/>
            <a:t>よって、申請の際は、当該事業所分を除いて申請してください。</a:t>
          </a:r>
          <a:endParaRPr kumimoji="1" lang="en-US" altLang="ja-JP" sz="1100"/>
        </a:p>
      </xdr:txBody>
    </xdr:sp>
    <xdr:clientData/>
  </xdr:twoCellAnchor>
  <xdr:twoCellAnchor>
    <xdr:from>
      <xdr:col>14</xdr:col>
      <xdr:colOff>175076</xdr:colOff>
      <xdr:row>34</xdr:row>
      <xdr:rowOff>135304</xdr:rowOff>
    </xdr:from>
    <xdr:to>
      <xdr:col>16</xdr:col>
      <xdr:colOff>805961</xdr:colOff>
      <xdr:row>41</xdr:row>
      <xdr:rowOff>108089</xdr:rowOff>
    </xdr:to>
    <xdr:sp macro="" textlink="">
      <xdr:nvSpPr>
        <xdr:cNvPr id="9" name="下矢印 3">
          <a:extLst>
            <a:ext uri="{FF2B5EF4-FFF2-40B4-BE49-F238E27FC236}">
              <a16:creationId xmlns:a16="http://schemas.microsoft.com/office/drawing/2014/main" id="{2A0BC195-9430-475B-BF9F-8D9A3AEF6E69}"/>
            </a:ext>
          </a:extLst>
        </xdr:cNvPr>
        <xdr:cNvSpPr/>
      </xdr:nvSpPr>
      <xdr:spPr>
        <a:xfrm>
          <a:off x="12015384" y="6949342"/>
          <a:ext cx="2638462" cy="1408862"/>
        </a:xfrm>
        <a:prstGeom prst="downArrow">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「イ　他（県等）の支援制度利用」欄に入力</a:t>
          </a:r>
        </a:p>
      </xdr:txBody>
    </xdr:sp>
    <xdr:clientData/>
  </xdr:twoCellAnchor>
  <xdr:twoCellAnchor>
    <xdr:from>
      <xdr:col>11</xdr:col>
      <xdr:colOff>68942</xdr:colOff>
      <xdr:row>14</xdr:row>
      <xdr:rowOff>87084</xdr:rowOff>
    </xdr:from>
    <xdr:to>
      <xdr:col>15</xdr:col>
      <xdr:colOff>73269</xdr:colOff>
      <xdr:row>37</xdr:row>
      <xdr:rowOff>101600</xdr:rowOff>
    </xdr:to>
    <xdr:sp macro="" textlink="">
      <xdr:nvSpPr>
        <xdr:cNvPr id="10" name="右矢印 5">
          <a:extLst>
            <a:ext uri="{FF2B5EF4-FFF2-40B4-BE49-F238E27FC236}">
              <a16:creationId xmlns:a16="http://schemas.microsoft.com/office/drawing/2014/main" id="{2E6571E5-79CE-4FA7-BB34-08EBCA903986}"/>
            </a:ext>
          </a:extLst>
        </xdr:cNvPr>
        <xdr:cNvSpPr/>
      </xdr:nvSpPr>
      <xdr:spPr>
        <a:xfrm>
          <a:off x="9271557" y="2783392"/>
          <a:ext cx="3609174" cy="4762362"/>
        </a:xfrm>
        <a:prstGeom prst="rightArrow">
          <a:avLst>
            <a:gd name="adj1" fmla="val 50000"/>
            <a:gd name="adj2" fmla="val 50000"/>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左欄の「令和７年度年度熊本県高齢者施設等物価高騰対策支援金」は、</a:t>
          </a:r>
          <a:endParaRPr kumimoji="1" lang="en-US" altLang="ja-JP" sz="1200">
            <a:solidFill>
              <a:srgbClr val="FF0000"/>
            </a:solidFill>
          </a:endParaRPr>
        </a:p>
        <a:p>
          <a:pPr algn="l"/>
          <a:r>
            <a:rPr kumimoji="1" lang="ja-JP" altLang="en-US" sz="1200">
              <a:solidFill>
                <a:srgbClr val="FF0000"/>
              </a:solidFill>
            </a:rPr>
            <a:t>１２か月</a:t>
          </a:r>
          <a:r>
            <a:rPr kumimoji="1" lang="ja-JP" altLang="en-US" sz="1100">
              <a:solidFill>
                <a:srgbClr val="FF0000"/>
              </a:solidFill>
            </a:rPr>
            <a:t>（Ｒ６</a:t>
          </a:r>
          <a:r>
            <a:rPr kumimoji="1" lang="en-US" altLang="ja-JP" sz="1100">
              <a:solidFill>
                <a:srgbClr val="FF0000"/>
              </a:solidFill>
            </a:rPr>
            <a:t>.</a:t>
          </a:r>
          <a:r>
            <a:rPr kumimoji="1" lang="ja-JP" altLang="en-US" sz="1100">
              <a:solidFill>
                <a:srgbClr val="FF0000"/>
              </a:solidFill>
            </a:rPr>
            <a:t>４～Ｒ７</a:t>
          </a:r>
          <a:r>
            <a:rPr kumimoji="1" lang="en-US" altLang="ja-JP" sz="1100">
              <a:solidFill>
                <a:srgbClr val="FF0000"/>
              </a:solidFill>
            </a:rPr>
            <a:t>.</a:t>
          </a:r>
          <a:r>
            <a:rPr kumimoji="1" lang="ja-JP" altLang="en-US" sz="1100">
              <a:solidFill>
                <a:srgbClr val="FF0000"/>
              </a:solidFill>
            </a:rPr>
            <a:t>３）</a:t>
          </a:r>
          <a:r>
            <a:rPr kumimoji="1" lang="ja-JP" altLang="en-US" sz="1200">
              <a:solidFill>
                <a:srgbClr val="FF0000"/>
              </a:solidFill>
            </a:rPr>
            <a:t>分です。</a:t>
          </a:r>
          <a:endParaRPr kumimoji="1" lang="en-US" altLang="ja-JP" sz="1200">
            <a:solidFill>
              <a:srgbClr val="FF0000"/>
            </a:solidFill>
          </a:endParaRPr>
        </a:p>
        <a:p>
          <a:pPr algn="l"/>
          <a:r>
            <a:rPr kumimoji="1" lang="ja-JP" altLang="en-US" sz="1200">
              <a:solidFill>
                <a:srgbClr val="FF0000"/>
              </a:solidFill>
            </a:rPr>
            <a:t>そのため、本市支援金申請にあたり</a:t>
          </a:r>
          <a:endParaRPr kumimoji="1" lang="en-US" altLang="ja-JP" sz="1200">
            <a:solidFill>
              <a:srgbClr val="FF0000"/>
            </a:solidFill>
          </a:endParaRPr>
        </a:p>
        <a:p>
          <a:pPr algn="l"/>
          <a:r>
            <a:rPr kumimoji="1" lang="ja-JP" altLang="en-US" sz="1200">
              <a:solidFill>
                <a:srgbClr val="FF0000"/>
              </a:solidFill>
            </a:rPr>
            <a:t>「他（県等）の支援制度利用額（イ）」としては、　右欄の</a:t>
          </a:r>
          <a:endParaRPr kumimoji="1" lang="en-US" altLang="ja-JP" sz="1200">
            <a:solidFill>
              <a:srgbClr val="FF0000"/>
            </a:solidFill>
          </a:endParaRPr>
        </a:p>
        <a:p>
          <a:pPr algn="l"/>
          <a:r>
            <a:rPr kumimoji="1" lang="ja-JP" altLang="en-US" sz="1200">
              <a:solidFill>
                <a:srgbClr val="FF0000"/>
              </a:solidFill>
            </a:rPr>
            <a:t>「Ｒ７県支援金３か月分相当額」になります。</a:t>
          </a:r>
        </a:p>
      </xdr:txBody>
    </xdr:sp>
    <xdr:clientData/>
  </xdr:twoCellAnchor>
  <xdr:twoCellAnchor>
    <xdr:from>
      <xdr:col>7</xdr:col>
      <xdr:colOff>512886</xdr:colOff>
      <xdr:row>9</xdr:row>
      <xdr:rowOff>102577</xdr:rowOff>
    </xdr:from>
    <xdr:to>
      <xdr:col>7</xdr:col>
      <xdr:colOff>542192</xdr:colOff>
      <xdr:row>40</xdr:row>
      <xdr:rowOff>14654</xdr:rowOff>
    </xdr:to>
    <xdr:cxnSp macro="">
      <xdr:nvCxnSpPr>
        <xdr:cNvPr id="13" name="直線コネクタ 12">
          <a:extLst>
            <a:ext uri="{FF2B5EF4-FFF2-40B4-BE49-F238E27FC236}">
              <a16:creationId xmlns:a16="http://schemas.microsoft.com/office/drawing/2014/main" id="{35B3C168-B11D-46C3-B874-3F71E57A116B}"/>
            </a:ext>
          </a:extLst>
        </xdr:cNvPr>
        <xdr:cNvCxnSpPr/>
      </xdr:nvCxnSpPr>
      <xdr:spPr>
        <a:xfrm flipH="1">
          <a:off x="6227886" y="1773115"/>
          <a:ext cx="29306" cy="6301154"/>
        </a:xfrm>
        <a:prstGeom prst="line">
          <a:avLst/>
        </a:prstGeom>
        <a:ln w="254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586154</xdr:colOff>
      <xdr:row>9</xdr:row>
      <xdr:rowOff>73270</xdr:rowOff>
    </xdr:from>
    <xdr:to>
      <xdr:col>16</xdr:col>
      <xdr:colOff>791307</xdr:colOff>
      <xdr:row>9</xdr:row>
      <xdr:rowOff>87924</xdr:rowOff>
    </xdr:to>
    <xdr:cxnSp macro="">
      <xdr:nvCxnSpPr>
        <xdr:cNvPr id="16" name="直線コネクタ 15">
          <a:extLst>
            <a:ext uri="{FF2B5EF4-FFF2-40B4-BE49-F238E27FC236}">
              <a16:creationId xmlns:a16="http://schemas.microsoft.com/office/drawing/2014/main" id="{D98B1B36-E114-4A15-A327-322590EBE2CA}"/>
            </a:ext>
          </a:extLst>
        </xdr:cNvPr>
        <xdr:cNvCxnSpPr/>
      </xdr:nvCxnSpPr>
      <xdr:spPr>
        <a:xfrm>
          <a:off x="6301154" y="1743808"/>
          <a:ext cx="8338038" cy="14654"/>
        </a:xfrm>
        <a:prstGeom prst="line">
          <a:avLst/>
        </a:prstGeom>
        <a:ln w="2222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468923</xdr:colOff>
      <xdr:row>39</xdr:row>
      <xdr:rowOff>146539</xdr:rowOff>
    </xdr:from>
    <xdr:to>
      <xdr:col>14</xdr:col>
      <xdr:colOff>923191</xdr:colOff>
      <xdr:row>52</xdr:row>
      <xdr:rowOff>22916</xdr:rowOff>
    </xdr:to>
    <xdr:sp macro="" textlink="">
      <xdr:nvSpPr>
        <xdr:cNvPr id="17" name="吹き出し: 角を丸めた四角形 16">
          <a:extLst>
            <a:ext uri="{FF2B5EF4-FFF2-40B4-BE49-F238E27FC236}">
              <a16:creationId xmlns:a16="http://schemas.microsoft.com/office/drawing/2014/main" id="{888C92ED-13BF-4AE2-8146-39731721D326}"/>
            </a:ext>
          </a:extLst>
        </xdr:cNvPr>
        <xdr:cNvSpPr/>
      </xdr:nvSpPr>
      <xdr:spPr>
        <a:xfrm>
          <a:off x="9671538" y="7986347"/>
          <a:ext cx="3091961" cy="2572684"/>
        </a:xfrm>
        <a:prstGeom prst="wedgeRoundRectCallout">
          <a:avLst>
            <a:gd name="adj1" fmla="val 98593"/>
            <a:gd name="adj2" fmla="val 104609"/>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t>「ウ　市物価高騰対象判断（１円以上）」が△（マイナス）表示になった事業所分については、他（県等）の支援制度利用により、物価高騰による影響（負担増）は解消されたことになります。</a:t>
          </a:r>
          <a:endParaRPr kumimoji="1" lang="en-US" altLang="ja-JP" sz="1100"/>
        </a:p>
        <a:p>
          <a:pPr algn="l"/>
          <a:r>
            <a:rPr kumimoji="1" lang="ja-JP" altLang="en-US" sz="1100"/>
            <a:t>よって、申請の際は、当該事業所分を除いて申請してください。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61</xdr:row>
      <xdr:rowOff>69850</xdr:rowOff>
    </xdr:from>
    <xdr:to>
      <xdr:col>4</xdr:col>
      <xdr:colOff>762000</xdr:colOff>
      <xdr:row>62</xdr:row>
      <xdr:rowOff>146050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2</xdr:row>
      <xdr:rowOff>10584</xdr:rowOff>
    </xdr:from>
    <xdr:to>
      <xdr:col>12</xdr:col>
      <xdr:colOff>457200</xdr:colOff>
      <xdr:row>4</xdr:row>
      <xdr:rowOff>184151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2275" y="572559"/>
          <a:ext cx="10645775" cy="821267"/>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r>
            <a:rPr kumimoji="1" lang="ja-JP" altLang="ja-JP" sz="800" b="1">
              <a:solidFill>
                <a:schemeClr val="lt1"/>
              </a:solidFill>
              <a:effectLst/>
              <a:latin typeface="+mn-lt"/>
              <a:ea typeface="+mn-ea"/>
              <a:cs typeface="+mn-cs"/>
            </a:rPr>
            <a:t>　申請対象可否の判断根拠となる物価高騰影響の有無は、申請法人の責任において適切に説明できる方法で算出してください。</a:t>
          </a:r>
          <a:endParaRPr lang="ja-JP" altLang="ja-JP" sz="800">
            <a:effectLst/>
          </a:endParaRPr>
        </a:p>
        <a:p>
          <a:r>
            <a:rPr kumimoji="1" lang="ja-JP" altLang="ja-JP" sz="800" b="1">
              <a:solidFill>
                <a:schemeClr val="lt1"/>
              </a:solidFill>
              <a:effectLst/>
              <a:latin typeface="+mn-lt"/>
              <a:ea typeface="+mn-ea"/>
              <a:cs typeface="+mn-cs"/>
            </a:rPr>
            <a:t>　本様式は、法人の経理処理で施設・事業所ごとの光熱水費、食費、燃料費等の把握が困難な場合の</a:t>
          </a:r>
          <a:r>
            <a:rPr kumimoji="1" lang="ja-JP" altLang="en-US" sz="800" b="1">
              <a:solidFill>
                <a:schemeClr val="lt1"/>
              </a:solidFill>
              <a:effectLst/>
              <a:latin typeface="+mn-lt"/>
              <a:ea typeface="+mn-ea"/>
              <a:cs typeface="+mn-cs"/>
            </a:rPr>
            <a:t>算出</a:t>
          </a:r>
          <a:r>
            <a:rPr kumimoji="1" lang="ja-JP" altLang="ja-JP" sz="800" b="1">
              <a:solidFill>
                <a:schemeClr val="lt1"/>
              </a:solidFill>
              <a:effectLst/>
              <a:latin typeface="+mn-lt"/>
              <a:ea typeface="+mn-ea"/>
              <a:cs typeface="+mn-cs"/>
            </a:rPr>
            <a:t>表です（本様式ではなく他資料等で代替できる場合は、提出する必要はありません）。</a:t>
          </a:r>
          <a:endParaRPr lang="ja-JP" altLang="ja-JP" sz="800">
            <a:effectLst/>
          </a:endParaRPr>
        </a:p>
        <a:p>
          <a:r>
            <a:rPr kumimoji="1" lang="ja-JP" altLang="ja-JP" sz="800" b="1">
              <a:solidFill>
                <a:schemeClr val="lt1"/>
              </a:solidFill>
              <a:effectLst/>
              <a:latin typeface="+mn-lt"/>
              <a:ea typeface="+mn-ea"/>
              <a:cs typeface="+mn-cs"/>
            </a:rPr>
            <a:t>　施設・事業所ごとに管理されている場合や、別の方法で算定される場合は本様式を使用する必要はありません。</a:t>
          </a:r>
          <a:endParaRPr lang="ja-JP" altLang="ja-JP" sz="800">
            <a:effectLst/>
          </a:endParaRPr>
        </a:p>
      </xdr:txBody>
    </xdr:sp>
    <xdr:clientData/>
  </xdr:twoCellAnchor>
  <xdr:twoCellAnchor>
    <xdr:from>
      <xdr:col>14</xdr:col>
      <xdr:colOff>788147</xdr:colOff>
      <xdr:row>1</xdr:row>
      <xdr:rowOff>183777</xdr:rowOff>
    </xdr:from>
    <xdr:to>
      <xdr:col>16</xdr:col>
      <xdr:colOff>889000</xdr:colOff>
      <xdr:row>4</xdr:row>
      <xdr:rowOff>161365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535647" y="361577"/>
          <a:ext cx="2031253" cy="701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ＭＳ 明朝" panose="02020609040205080304" pitchFamily="17" charset="-128"/>
              <a:ea typeface="ＭＳ 明朝" panose="02020609040205080304" pitchFamily="17" charset="-128"/>
            </a:rPr>
            <a:t>＜記入例＞</a:t>
          </a:r>
        </a:p>
      </xdr:txBody>
    </xdr:sp>
    <xdr:clientData/>
  </xdr:twoCellAnchor>
  <xdr:twoCellAnchor>
    <xdr:from>
      <xdr:col>8</xdr:col>
      <xdr:colOff>165100</xdr:colOff>
      <xdr:row>43</xdr:row>
      <xdr:rowOff>13446</xdr:rowOff>
    </xdr:from>
    <xdr:to>
      <xdr:col>11</xdr:col>
      <xdr:colOff>251064</xdr:colOff>
      <xdr:row>56</xdr:row>
      <xdr:rowOff>173130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6578600" y="9055846"/>
          <a:ext cx="2752964" cy="2636184"/>
        </a:xfrm>
        <a:prstGeom prst="wedgeRoundRectCallout">
          <a:avLst>
            <a:gd name="adj1" fmla="val 146337"/>
            <a:gd name="adj2" fmla="val 63150"/>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t>「ア　施設・事業所別影響額」欄が</a:t>
          </a:r>
          <a:endParaRPr kumimoji="1" lang="en-US" altLang="ja-JP" sz="1100"/>
        </a:p>
        <a:p>
          <a:pPr algn="l"/>
          <a:r>
            <a:rPr kumimoji="1" lang="ja-JP" altLang="en-US" sz="1100"/>
            <a:t>△（マイナス）表示になった場合は、</a:t>
          </a:r>
          <a:endParaRPr kumimoji="1" lang="en-US" altLang="ja-JP" sz="1100"/>
        </a:p>
        <a:p>
          <a:pPr algn="l"/>
          <a:r>
            <a:rPr kumimoji="1" lang="ja-JP" altLang="en-US" sz="1100"/>
            <a:t>マイナス表示となった事業所分については、物価高騰による影響（負担増）は無かったことになります。</a:t>
          </a:r>
          <a:endParaRPr kumimoji="1" lang="en-US" altLang="ja-JP" sz="1100"/>
        </a:p>
        <a:p>
          <a:pPr algn="l"/>
          <a:r>
            <a:rPr kumimoji="1" lang="ja-JP" altLang="en-US" sz="1100"/>
            <a:t>よって、申請の際は、当該事業所分を除いて申請してください。</a:t>
          </a:r>
          <a:endParaRPr kumimoji="1" lang="en-US" altLang="ja-JP" sz="1100"/>
        </a:p>
      </xdr:txBody>
    </xdr:sp>
    <xdr:clientData/>
  </xdr:twoCellAnchor>
  <xdr:twoCellAnchor>
    <xdr:from>
      <xdr:col>2</xdr:col>
      <xdr:colOff>78441</xdr:colOff>
      <xdr:row>70</xdr:row>
      <xdr:rowOff>291353</xdr:rowOff>
    </xdr:from>
    <xdr:to>
      <xdr:col>4</xdr:col>
      <xdr:colOff>792256</xdr:colOff>
      <xdr:row>72</xdr:row>
      <xdr:rowOff>268942</xdr:rowOff>
    </xdr:to>
    <xdr:sp macro="" textlink="">
      <xdr:nvSpPr>
        <xdr:cNvPr id="7" name="角丸四角形 1">
          <a:extLst>
            <a:ext uri="{FF2B5EF4-FFF2-40B4-BE49-F238E27FC236}">
              <a16:creationId xmlns:a16="http://schemas.microsoft.com/office/drawing/2014/main" id="{00000000-0008-0000-0100-000007000000}"/>
            </a:ext>
          </a:extLst>
        </xdr:cNvPr>
        <xdr:cNvSpPr/>
      </xdr:nvSpPr>
      <xdr:spPr>
        <a:xfrm>
          <a:off x="649941" y="14209059"/>
          <a:ext cx="3067050" cy="829236"/>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l"/>
          <a:r>
            <a:rPr kumimoji="1" lang="ja-JP" altLang="en-US" sz="900" b="1">
              <a:solidFill>
                <a:schemeClr val="bg1"/>
              </a:solidFill>
            </a:rPr>
            <a:t>整数以外の数値（例えば小数点第○位）を入力される場合は、セルの数値の表示も同じく整数以外の数値になるようにしてください。　⇒</a:t>
          </a:r>
        </a:p>
      </xdr:txBody>
    </xdr:sp>
    <xdr:clientData/>
  </xdr:twoCellAnchor>
  <xdr:twoCellAnchor>
    <xdr:from>
      <xdr:col>14</xdr:col>
      <xdr:colOff>73477</xdr:colOff>
      <xdr:row>34</xdr:row>
      <xdr:rowOff>69850</xdr:rowOff>
    </xdr:from>
    <xdr:to>
      <xdr:col>16</xdr:col>
      <xdr:colOff>889000</xdr:colOff>
      <xdr:row>41</xdr:row>
      <xdr:rowOff>42635</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11820977" y="7181850"/>
          <a:ext cx="2745923" cy="1484085"/>
        </a:xfrm>
        <a:prstGeom prst="downArrow">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rgbClr val="FF0000"/>
              </a:solidFill>
            </a:rPr>
            <a:t>「イ　他（県等）の支援制度利用」欄に入力</a:t>
          </a:r>
        </a:p>
      </xdr:txBody>
    </xdr:sp>
    <xdr:clientData/>
  </xdr:twoCellAnchor>
  <xdr:twoCellAnchor>
    <xdr:from>
      <xdr:col>11</xdr:col>
      <xdr:colOff>68942</xdr:colOff>
      <xdr:row>14</xdr:row>
      <xdr:rowOff>87084</xdr:rowOff>
    </xdr:from>
    <xdr:to>
      <xdr:col>15</xdr:col>
      <xdr:colOff>50800</xdr:colOff>
      <xdr:row>37</xdr:row>
      <xdr:rowOff>101600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9149442" y="2868384"/>
          <a:ext cx="3614058" cy="4992916"/>
        </a:xfrm>
        <a:prstGeom prst="rightArrow">
          <a:avLst>
            <a:gd name="adj1" fmla="val 50000"/>
            <a:gd name="adj2" fmla="val 50000"/>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左欄の「令和７年度年度熊本県高齢者施設等物価高騰対策支援金」は、</a:t>
          </a:r>
          <a:endParaRPr kumimoji="1" lang="en-US" altLang="ja-JP" sz="1200">
            <a:solidFill>
              <a:srgbClr val="FF0000"/>
            </a:solidFill>
          </a:endParaRPr>
        </a:p>
        <a:p>
          <a:pPr algn="l"/>
          <a:r>
            <a:rPr kumimoji="1" lang="ja-JP" altLang="en-US" sz="1200">
              <a:solidFill>
                <a:srgbClr val="FF0000"/>
              </a:solidFill>
            </a:rPr>
            <a:t>１２か月</a:t>
          </a:r>
          <a:r>
            <a:rPr kumimoji="1" lang="ja-JP" altLang="en-US" sz="1100">
              <a:solidFill>
                <a:srgbClr val="FF0000"/>
              </a:solidFill>
            </a:rPr>
            <a:t>（Ｒ６</a:t>
          </a:r>
          <a:r>
            <a:rPr kumimoji="1" lang="en-US" altLang="ja-JP" sz="1100">
              <a:solidFill>
                <a:srgbClr val="FF0000"/>
              </a:solidFill>
            </a:rPr>
            <a:t>.</a:t>
          </a:r>
          <a:r>
            <a:rPr kumimoji="1" lang="ja-JP" altLang="en-US" sz="1100">
              <a:solidFill>
                <a:srgbClr val="FF0000"/>
              </a:solidFill>
            </a:rPr>
            <a:t>４～Ｒ７</a:t>
          </a:r>
          <a:r>
            <a:rPr kumimoji="1" lang="en-US" altLang="ja-JP" sz="1100">
              <a:solidFill>
                <a:srgbClr val="FF0000"/>
              </a:solidFill>
            </a:rPr>
            <a:t>.</a:t>
          </a:r>
          <a:r>
            <a:rPr kumimoji="1" lang="ja-JP" altLang="en-US" sz="1100">
              <a:solidFill>
                <a:srgbClr val="FF0000"/>
              </a:solidFill>
            </a:rPr>
            <a:t>３）</a:t>
          </a:r>
          <a:r>
            <a:rPr kumimoji="1" lang="ja-JP" altLang="en-US" sz="1200">
              <a:solidFill>
                <a:srgbClr val="FF0000"/>
              </a:solidFill>
            </a:rPr>
            <a:t>分です。</a:t>
          </a:r>
          <a:endParaRPr kumimoji="1" lang="en-US" altLang="ja-JP" sz="1200">
            <a:solidFill>
              <a:srgbClr val="FF0000"/>
            </a:solidFill>
          </a:endParaRPr>
        </a:p>
        <a:p>
          <a:pPr algn="l"/>
          <a:r>
            <a:rPr kumimoji="1" lang="ja-JP" altLang="en-US" sz="1200">
              <a:solidFill>
                <a:srgbClr val="FF0000"/>
              </a:solidFill>
            </a:rPr>
            <a:t>そのため、本市支援金申請にあたり</a:t>
          </a:r>
          <a:endParaRPr kumimoji="1" lang="en-US" altLang="ja-JP" sz="1200">
            <a:solidFill>
              <a:srgbClr val="FF0000"/>
            </a:solidFill>
          </a:endParaRPr>
        </a:p>
        <a:p>
          <a:pPr algn="l"/>
          <a:r>
            <a:rPr kumimoji="1" lang="ja-JP" altLang="en-US" sz="1200">
              <a:solidFill>
                <a:srgbClr val="FF0000"/>
              </a:solidFill>
            </a:rPr>
            <a:t>「他（県等）の支援制度利用額（イ）」としては、　右欄の</a:t>
          </a:r>
          <a:endParaRPr kumimoji="1" lang="en-US" altLang="ja-JP" sz="1200">
            <a:solidFill>
              <a:srgbClr val="FF0000"/>
            </a:solidFill>
          </a:endParaRPr>
        </a:p>
        <a:p>
          <a:pPr algn="l"/>
          <a:r>
            <a:rPr kumimoji="1" lang="ja-JP" altLang="en-US" sz="1200">
              <a:solidFill>
                <a:srgbClr val="FF0000"/>
              </a:solidFill>
            </a:rPr>
            <a:t>「Ｒ７県支援金３か月分相当額」になります。</a:t>
          </a:r>
        </a:p>
      </xdr:txBody>
    </xdr:sp>
    <xdr:clientData/>
  </xdr:twoCellAnchor>
  <xdr:twoCellAnchor>
    <xdr:from>
      <xdr:col>7</xdr:col>
      <xdr:colOff>584200</xdr:colOff>
      <xdr:row>8</xdr:row>
      <xdr:rowOff>203200</xdr:rowOff>
    </xdr:from>
    <xdr:to>
      <xdr:col>16</xdr:col>
      <xdr:colOff>768838</xdr:colOff>
      <xdr:row>9</xdr:row>
      <xdr:rowOff>1954</xdr:rowOff>
    </xdr:to>
    <xdr:cxnSp macro="">
      <xdr:nvCxnSpPr>
        <xdr:cNvPr id="11" name="直線コネクタ 10">
          <a:extLst>
            <a:ext uri="{FF2B5EF4-FFF2-40B4-BE49-F238E27FC236}">
              <a16:creationId xmlns:a16="http://schemas.microsoft.com/office/drawing/2014/main" id="{598C4992-0091-4A3D-B2E1-BCB26722AE52}"/>
            </a:ext>
          </a:extLst>
        </xdr:cNvPr>
        <xdr:cNvCxnSpPr/>
      </xdr:nvCxnSpPr>
      <xdr:spPr>
        <a:xfrm>
          <a:off x="6108700" y="1689100"/>
          <a:ext cx="8338038" cy="14654"/>
        </a:xfrm>
        <a:prstGeom prst="line">
          <a:avLst/>
        </a:prstGeom>
        <a:ln w="22225">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571500</xdr:colOff>
      <xdr:row>8</xdr:row>
      <xdr:rowOff>203200</xdr:rowOff>
    </xdr:from>
    <xdr:to>
      <xdr:col>7</xdr:col>
      <xdr:colOff>600806</xdr:colOff>
      <xdr:row>38</xdr:row>
      <xdr:rowOff>14654</xdr:rowOff>
    </xdr:to>
    <xdr:cxnSp macro="">
      <xdr:nvCxnSpPr>
        <xdr:cNvPr id="12" name="直線コネクタ 11">
          <a:extLst>
            <a:ext uri="{FF2B5EF4-FFF2-40B4-BE49-F238E27FC236}">
              <a16:creationId xmlns:a16="http://schemas.microsoft.com/office/drawing/2014/main" id="{B1808DEF-75D4-45E7-865B-4CBE1BB32D45}"/>
            </a:ext>
          </a:extLst>
        </xdr:cNvPr>
        <xdr:cNvCxnSpPr/>
      </xdr:nvCxnSpPr>
      <xdr:spPr>
        <a:xfrm flipH="1">
          <a:off x="6096000" y="1689100"/>
          <a:ext cx="29306" cy="6301154"/>
        </a:xfrm>
        <a:prstGeom prst="line">
          <a:avLst/>
        </a:prstGeom>
        <a:ln w="254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546100</xdr:colOff>
      <xdr:row>66</xdr:row>
      <xdr:rowOff>393700</xdr:rowOff>
    </xdr:from>
    <xdr:to>
      <xdr:col>15</xdr:col>
      <xdr:colOff>555864</xdr:colOff>
      <xdr:row>72</xdr:row>
      <xdr:rowOff>375584</xdr:rowOff>
    </xdr:to>
    <xdr:sp macro="" textlink="">
      <xdr:nvSpPr>
        <xdr:cNvPr id="13" name="吹き出し: 角を丸めた四角形 12">
          <a:extLst>
            <a:ext uri="{FF2B5EF4-FFF2-40B4-BE49-F238E27FC236}">
              <a16:creationId xmlns:a16="http://schemas.microsoft.com/office/drawing/2014/main" id="{D98C7A14-585E-4FA0-A09A-AB39F0CE5EE0}"/>
            </a:ext>
          </a:extLst>
        </xdr:cNvPr>
        <xdr:cNvSpPr/>
      </xdr:nvSpPr>
      <xdr:spPr>
        <a:xfrm>
          <a:off x="10515600" y="15151100"/>
          <a:ext cx="2752964" cy="2572684"/>
        </a:xfrm>
        <a:prstGeom prst="wedgeRoundRectCallout">
          <a:avLst>
            <a:gd name="adj1" fmla="val 72525"/>
            <a:gd name="adj2" fmla="val -6114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t>「ウ　市物価高騰対象判断（１円以上）」がマイナスになった事業所分については、他（県等）の支援制度利用により、物価高騰による影響（負担増）は解消されたことになります。よって、申請の際は、当該事業所分を除いて申請してください。</a:t>
          </a:r>
          <a:endParaRPr kumimoji="1" lang="en-US" altLang="ja-JP" sz="1100"/>
        </a:p>
      </xdr:txBody>
    </xdr:sp>
    <xdr:clientData/>
  </xdr:twoCellAnchor>
  <xdr:twoCellAnchor>
    <xdr:from>
      <xdr:col>11</xdr:col>
      <xdr:colOff>381000</xdr:colOff>
      <xdr:row>39</xdr:row>
      <xdr:rowOff>25400</xdr:rowOff>
    </xdr:from>
    <xdr:to>
      <xdr:col>14</xdr:col>
      <xdr:colOff>805961</xdr:colOff>
      <xdr:row>52</xdr:row>
      <xdr:rowOff>32684</xdr:rowOff>
    </xdr:to>
    <xdr:sp macro="" textlink="">
      <xdr:nvSpPr>
        <xdr:cNvPr id="14" name="吹き出し: 角を丸めた四角形 13">
          <a:extLst>
            <a:ext uri="{FF2B5EF4-FFF2-40B4-BE49-F238E27FC236}">
              <a16:creationId xmlns:a16="http://schemas.microsoft.com/office/drawing/2014/main" id="{82D88119-1A55-4DC5-902C-19416605E5C9}"/>
            </a:ext>
          </a:extLst>
        </xdr:cNvPr>
        <xdr:cNvSpPr/>
      </xdr:nvSpPr>
      <xdr:spPr>
        <a:xfrm>
          <a:off x="9461500" y="8216900"/>
          <a:ext cx="3091961" cy="2572684"/>
        </a:xfrm>
        <a:prstGeom prst="wedgeRoundRectCallout">
          <a:avLst>
            <a:gd name="adj1" fmla="val 94075"/>
            <a:gd name="adj2" fmla="val 9769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t>「ウ　市物価高騰対象判断（１円以上）」が△（マイナス）表示になった事業所分については、他（県等）の支援制度利用により、物価高騰による影響（負担増）は解消されたことになります。</a:t>
          </a:r>
          <a:endParaRPr kumimoji="1" lang="en-US" altLang="ja-JP" sz="1100"/>
        </a:p>
        <a:p>
          <a:pPr algn="l"/>
          <a:r>
            <a:rPr kumimoji="1" lang="ja-JP" altLang="en-US" sz="1100"/>
            <a:t>よって、申請の際は、当該事業所分を除いて申請してください。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6"/>
  <sheetViews>
    <sheetView tabSelected="1" zoomScale="65" zoomScaleNormal="65" zoomScaleSheetLayoutView="85" workbookViewId="0">
      <selection activeCell="X33" sqref="X33"/>
    </sheetView>
  </sheetViews>
  <sheetFormatPr defaultRowHeight="13.5" x14ac:dyDescent="0.15"/>
  <cols>
    <col min="1" max="1" width="3.625" style="1" customWidth="1"/>
    <col min="2" max="2" width="3.75" style="1" customWidth="1"/>
    <col min="3" max="3" width="18.25" style="1" customWidth="1"/>
    <col min="4" max="6" width="12.625" style="1" customWidth="1"/>
    <col min="7" max="8" width="11.125" style="1" customWidth="1"/>
    <col min="9" max="14" width="11.625" style="1" customWidth="1"/>
    <col min="15" max="15" width="12.625" style="1" customWidth="1"/>
    <col min="16" max="16" width="13.625" style="1" customWidth="1"/>
    <col min="17" max="17" width="12.625" style="1" customWidth="1"/>
    <col min="18" max="16384" width="9" style="1"/>
  </cols>
  <sheetData>
    <row r="1" spans="1:17" x14ac:dyDescent="0.15">
      <c r="A1" s="4" t="s">
        <v>0</v>
      </c>
    </row>
    <row r="2" spans="1:17" ht="17.25" x14ac:dyDescent="0.2">
      <c r="C2" s="124" t="s">
        <v>1</v>
      </c>
      <c r="J2" s="5"/>
      <c r="K2" s="5"/>
      <c r="L2" s="5"/>
      <c r="M2" s="40" t="s">
        <v>2</v>
      </c>
    </row>
    <row r="3" spans="1:17" ht="18.75" x14ac:dyDescent="0.2">
      <c r="C3" s="2"/>
      <c r="M3" s="3"/>
    </row>
    <row r="4" spans="1:17" ht="18.75" x14ac:dyDescent="0.2">
      <c r="C4" s="2"/>
      <c r="M4" s="3"/>
    </row>
    <row r="7" spans="1:17" s="4" customFormat="1" x14ac:dyDescent="0.15">
      <c r="A7" s="4" t="s">
        <v>3</v>
      </c>
      <c r="G7" s="118"/>
      <c r="H7" s="122"/>
      <c r="I7" s="1"/>
    </row>
    <row r="8" spans="1:17" ht="18.600000000000001" customHeight="1" x14ac:dyDescent="0.15">
      <c r="B8" s="7"/>
      <c r="C8" s="8"/>
      <c r="D8" s="38" t="s">
        <v>59</v>
      </c>
      <c r="E8" s="38" t="s">
        <v>60</v>
      </c>
      <c r="F8" s="38" t="s">
        <v>61</v>
      </c>
      <c r="G8" s="9" t="s">
        <v>65</v>
      </c>
      <c r="I8" s="117"/>
      <c r="J8" s="6" t="s">
        <v>4</v>
      </c>
    </row>
    <row r="9" spans="1:17" ht="17.100000000000001" customHeight="1" x14ac:dyDescent="0.15">
      <c r="B9" s="10" t="s">
        <v>5</v>
      </c>
      <c r="C9" s="11"/>
      <c r="D9" s="67">
        <f>SUM(D10:D13)</f>
        <v>0</v>
      </c>
      <c r="E9" s="67">
        <f t="shared" ref="E9:G9" si="0">SUM(E10:E13)</f>
        <v>0</v>
      </c>
      <c r="F9" s="67">
        <f t="shared" si="0"/>
        <v>0</v>
      </c>
      <c r="G9" s="68">
        <f t="shared" si="0"/>
        <v>0</v>
      </c>
    </row>
    <row r="10" spans="1:17" ht="17.100000000000001" customHeight="1" x14ac:dyDescent="0.15">
      <c r="B10" s="12"/>
      <c r="C10" s="75"/>
      <c r="D10" s="69"/>
      <c r="E10" s="69"/>
      <c r="F10" s="69"/>
      <c r="G10" s="70">
        <f>SUM(D10:F10)</f>
        <v>0</v>
      </c>
    </row>
    <row r="11" spans="1:17" ht="17.100000000000001" customHeight="1" x14ac:dyDescent="0.15">
      <c r="B11" s="12"/>
      <c r="C11" s="73"/>
      <c r="D11" s="69"/>
      <c r="E11" s="69"/>
      <c r="F11" s="69"/>
      <c r="G11" s="70">
        <f>SUM(D11:F11)</f>
        <v>0</v>
      </c>
      <c r="I11" s="46" t="s">
        <v>88</v>
      </c>
    </row>
    <row r="12" spans="1:17" ht="17.100000000000001" customHeight="1" x14ac:dyDescent="0.15">
      <c r="B12" s="12"/>
      <c r="C12" s="73"/>
      <c r="D12" s="69"/>
      <c r="E12" s="69"/>
      <c r="F12" s="69"/>
      <c r="G12" s="70">
        <f>SUM(D12:F12)</f>
        <v>0</v>
      </c>
      <c r="I12" s="61" t="s">
        <v>89</v>
      </c>
      <c r="O12" s="47"/>
      <c r="P12" s="47"/>
      <c r="Q12" s="47"/>
    </row>
    <row r="13" spans="1:17" ht="17.100000000000001" customHeight="1" x14ac:dyDescent="0.15">
      <c r="B13" s="14"/>
      <c r="C13" s="74"/>
      <c r="D13" s="69"/>
      <c r="E13" s="69"/>
      <c r="F13" s="69"/>
      <c r="G13" s="70">
        <f>SUM(D13:F13)</f>
        <v>0</v>
      </c>
      <c r="I13" s="52"/>
      <c r="O13" s="47"/>
      <c r="P13" s="47"/>
      <c r="Q13" s="47"/>
    </row>
    <row r="14" spans="1:17" ht="17.100000000000001" customHeight="1" x14ac:dyDescent="0.15">
      <c r="B14" s="10" t="s">
        <v>6</v>
      </c>
      <c r="C14" s="11"/>
      <c r="D14" s="67">
        <f>SUM(D15:D18)</f>
        <v>0</v>
      </c>
      <c r="E14" s="67">
        <f t="shared" ref="E14:G14" si="1">SUM(E15:E18)</f>
        <v>0</v>
      </c>
      <c r="F14" s="67">
        <f t="shared" si="1"/>
        <v>0</v>
      </c>
      <c r="G14" s="68">
        <f t="shared" si="1"/>
        <v>0</v>
      </c>
      <c r="I14" s="54"/>
      <c r="J14" s="54"/>
      <c r="K14" s="137" t="s">
        <v>97</v>
      </c>
      <c r="M14" s="45"/>
      <c r="N14" s="44"/>
      <c r="O14" s="45"/>
      <c r="P14" s="140" t="s">
        <v>95</v>
      </c>
      <c r="Q14" s="125" t="s">
        <v>90</v>
      </c>
    </row>
    <row r="15" spans="1:17" ht="17.100000000000001" customHeight="1" x14ac:dyDescent="0.15">
      <c r="B15" s="12"/>
      <c r="C15" s="75"/>
      <c r="D15" s="69"/>
      <c r="E15" s="69"/>
      <c r="F15" s="69"/>
      <c r="G15" s="70">
        <f>SUM(D15:F15)</f>
        <v>0</v>
      </c>
      <c r="I15" s="53"/>
      <c r="J15" s="53"/>
      <c r="K15" s="138"/>
      <c r="L15" s="47"/>
      <c r="M15" s="47"/>
      <c r="O15" s="47"/>
      <c r="P15" s="141"/>
      <c r="Q15" s="126"/>
    </row>
    <row r="16" spans="1:17" ht="17.100000000000001" customHeight="1" x14ac:dyDescent="0.15">
      <c r="B16" s="12"/>
      <c r="C16" s="73"/>
      <c r="D16" s="69"/>
      <c r="E16" s="69"/>
      <c r="F16" s="69"/>
      <c r="G16" s="70">
        <f>SUM(D16:F16)</f>
        <v>0</v>
      </c>
      <c r="I16" s="55"/>
      <c r="J16" s="55"/>
      <c r="K16" s="139"/>
      <c r="L16" s="47"/>
      <c r="M16" s="50"/>
      <c r="N16" s="47"/>
      <c r="O16" s="50"/>
      <c r="P16" s="142"/>
      <c r="Q16" s="126"/>
    </row>
    <row r="17" spans="2:17" ht="17.100000000000001" customHeight="1" x14ac:dyDescent="0.15">
      <c r="B17" s="12"/>
      <c r="C17" s="73"/>
      <c r="D17" s="69"/>
      <c r="E17" s="69"/>
      <c r="F17" s="69"/>
      <c r="G17" s="70">
        <f>SUM(D17:F17)</f>
        <v>0</v>
      </c>
      <c r="I17" s="56" t="s">
        <v>40</v>
      </c>
      <c r="J17" s="57"/>
      <c r="K17" s="58" t="s">
        <v>53</v>
      </c>
      <c r="L17" s="47"/>
      <c r="M17" s="50"/>
      <c r="N17" s="47"/>
      <c r="O17" s="58" t="s">
        <v>93</v>
      </c>
      <c r="P17" s="58" t="s">
        <v>41</v>
      </c>
      <c r="Q17" s="126"/>
    </row>
    <row r="18" spans="2:17" ht="17.100000000000001" customHeight="1" x14ac:dyDescent="0.15">
      <c r="B18" s="14"/>
      <c r="C18" s="74"/>
      <c r="D18" s="69"/>
      <c r="E18" s="69"/>
      <c r="F18" s="69"/>
      <c r="G18" s="70">
        <f>SUM(D18:F18)</f>
        <v>0</v>
      </c>
      <c r="I18" s="99" t="s">
        <v>42</v>
      </c>
      <c r="J18" s="100"/>
      <c r="K18" s="59">
        <v>12</v>
      </c>
      <c r="L18" s="47"/>
      <c r="M18" s="45"/>
      <c r="N18" s="47"/>
      <c r="O18" s="58" t="s">
        <v>94</v>
      </c>
      <c r="P18" s="59">
        <v>3</v>
      </c>
      <c r="Q18" s="126"/>
    </row>
    <row r="19" spans="2:17" ht="17.100000000000001" customHeight="1" x14ac:dyDescent="0.15">
      <c r="B19" s="10" t="s">
        <v>7</v>
      </c>
      <c r="C19" s="11" t="s">
        <v>8</v>
      </c>
      <c r="D19" s="67">
        <f>SUM(D20:D23)</f>
        <v>0</v>
      </c>
      <c r="E19" s="67">
        <f t="shared" ref="E19:G19" si="2">SUM(E20:E23)</f>
        <v>0</v>
      </c>
      <c r="F19" s="67">
        <f t="shared" si="2"/>
        <v>0</v>
      </c>
      <c r="G19" s="68">
        <f t="shared" si="2"/>
        <v>0</v>
      </c>
      <c r="I19" s="101"/>
      <c r="J19" s="102"/>
      <c r="K19" s="58" t="s">
        <v>43</v>
      </c>
      <c r="L19" s="47"/>
      <c r="M19" s="50"/>
      <c r="N19" s="47"/>
      <c r="O19" s="48"/>
      <c r="P19" s="58" t="s">
        <v>44</v>
      </c>
      <c r="Q19" s="105" t="s">
        <v>92</v>
      </c>
    </row>
    <row r="20" spans="2:17" ht="17.100000000000001" customHeight="1" x14ac:dyDescent="0.15">
      <c r="B20" s="12"/>
      <c r="C20" s="75"/>
      <c r="D20" s="69"/>
      <c r="E20" s="69"/>
      <c r="F20" s="69"/>
      <c r="G20" s="70">
        <f>SUM(D20:F20)</f>
        <v>0</v>
      </c>
      <c r="I20" s="103"/>
      <c r="J20" s="104"/>
      <c r="K20" s="58" t="s">
        <v>54</v>
      </c>
      <c r="L20" s="47"/>
      <c r="M20" s="50"/>
      <c r="N20" s="47"/>
      <c r="O20" s="48"/>
      <c r="P20" s="58" t="s">
        <v>87</v>
      </c>
      <c r="Q20" s="106"/>
    </row>
    <row r="21" spans="2:17" ht="17.100000000000001" customHeight="1" x14ac:dyDescent="0.15">
      <c r="B21" s="12"/>
      <c r="C21" s="73"/>
      <c r="D21" s="69"/>
      <c r="E21" s="69"/>
      <c r="F21" s="69"/>
      <c r="G21" s="70">
        <f>SUM(D21:F21)</f>
        <v>0</v>
      </c>
      <c r="I21" s="127" t="s">
        <v>45</v>
      </c>
      <c r="J21" s="107" t="s">
        <v>46</v>
      </c>
      <c r="K21" s="108">
        <v>180000</v>
      </c>
      <c r="L21" s="47"/>
      <c r="M21" s="51"/>
      <c r="N21" s="47"/>
      <c r="O21" s="49"/>
      <c r="P21" s="108">
        <f t="shared" ref="P21:P34" si="3">K21/4</f>
        <v>45000</v>
      </c>
      <c r="Q21" s="114"/>
    </row>
    <row r="22" spans="2:17" ht="17.100000000000001" customHeight="1" x14ac:dyDescent="0.15">
      <c r="B22" s="12"/>
      <c r="C22" s="73"/>
      <c r="D22" s="69"/>
      <c r="E22" s="69"/>
      <c r="F22" s="69"/>
      <c r="G22" s="70">
        <f>SUM(D22:F22)</f>
        <v>0</v>
      </c>
      <c r="I22" s="128"/>
      <c r="J22" s="109" t="s">
        <v>47</v>
      </c>
      <c r="K22" s="110">
        <v>600000</v>
      </c>
      <c r="L22" s="47"/>
      <c r="M22" s="51"/>
      <c r="N22" s="47"/>
      <c r="O22" s="49"/>
      <c r="P22" s="110">
        <f t="shared" si="3"/>
        <v>150000</v>
      </c>
      <c r="Q22" s="115"/>
    </row>
    <row r="23" spans="2:17" ht="17.100000000000001" customHeight="1" x14ac:dyDescent="0.15">
      <c r="B23" s="14"/>
      <c r="C23" s="74"/>
      <c r="D23" s="69"/>
      <c r="E23" s="69"/>
      <c r="F23" s="69"/>
      <c r="G23" s="70">
        <f>SUM(D23:F23)</f>
        <v>0</v>
      </c>
      <c r="I23" s="128"/>
      <c r="J23" s="109" t="s">
        <v>48</v>
      </c>
      <c r="K23" s="110">
        <v>1122000</v>
      </c>
      <c r="L23" s="47"/>
      <c r="M23" s="51"/>
      <c r="N23" s="47"/>
      <c r="O23" s="49"/>
      <c r="P23" s="110">
        <f t="shared" si="3"/>
        <v>280500</v>
      </c>
      <c r="Q23" s="115"/>
    </row>
    <row r="24" spans="2:17" ht="17.100000000000001" customHeight="1" x14ac:dyDescent="0.15">
      <c r="I24" s="128"/>
      <c r="J24" s="109" t="s">
        <v>49</v>
      </c>
      <c r="K24" s="110">
        <v>1642000</v>
      </c>
      <c r="L24" s="47"/>
      <c r="M24" s="51"/>
      <c r="N24" s="47"/>
      <c r="O24" s="49"/>
      <c r="P24" s="110">
        <f t="shared" si="3"/>
        <v>410500</v>
      </c>
      <c r="Q24" s="115"/>
    </row>
    <row r="25" spans="2:17" ht="18.600000000000001" customHeight="1" x14ac:dyDescent="0.15">
      <c r="B25" s="16"/>
      <c r="C25" s="17"/>
      <c r="D25" s="39" t="s">
        <v>62</v>
      </c>
      <c r="E25" s="39" t="s">
        <v>63</v>
      </c>
      <c r="F25" s="39" t="s">
        <v>64</v>
      </c>
      <c r="G25" s="18" t="s">
        <v>9</v>
      </c>
      <c r="I25" s="129"/>
      <c r="J25" s="111" t="s">
        <v>50</v>
      </c>
      <c r="K25" s="112">
        <v>2062000</v>
      </c>
      <c r="L25" s="47"/>
      <c r="M25" s="51"/>
      <c r="N25" s="47"/>
      <c r="O25" s="49"/>
      <c r="P25" s="112">
        <f t="shared" si="3"/>
        <v>515500</v>
      </c>
      <c r="Q25" s="116"/>
    </row>
    <row r="26" spans="2:17" ht="17.100000000000001" customHeight="1" x14ac:dyDescent="0.15">
      <c r="B26" s="10" t="str">
        <f>B9</f>
        <v>①光熱水費</v>
      </c>
      <c r="C26" s="11"/>
      <c r="D26" s="67">
        <f>SUM(D27:D30)</f>
        <v>0</v>
      </c>
      <c r="E26" s="67">
        <f t="shared" ref="E26:G26" si="4">SUM(E27:E30)</f>
        <v>0</v>
      </c>
      <c r="F26" s="67">
        <f t="shared" si="4"/>
        <v>0</v>
      </c>
      <c r="G26" s="68">
        <f t="shared" si="4"/>
        <v>0</v>
      </c>
      <c r="I26" s="130" t="s">
        <v>57</v>
      </c>
      <c r="J26" s="107" t="s">
        <v>46</v>
      </c>
      <c r="K26" s="108">
        <v>90000</v>
      </c>
      <c r="L26" s="47"/>
      <c r="M26" s="51"/>
      <c r="N26" s="47"/>
      <c r="O26" s="49"/>
      <c r="P26" s="108">
        <f t="shared" si="3"/>
        <v>22500</v>
      </c>
      <c r="Q26" s="114"/>
    </row>
    <row r="27" spans="2:17" ht="17.100000000000001" customHeight="1" x14ac:dyDescent="0.15">
      <c r="B27" s="12"/>
      <c r="C27" s="13">
        <f>C10</f>
        <v>0</v>
      </c>
      <c r="D27" s="69"/>
      <c r="E27" s="69"/>
      <c r="F27" s="69"/>
      <c r="G27" s="70">
        <f>SUM(D27:F27)</f>
        <v>0</v>
      </c>
      <c r="I27" s="131"/>
      <c r="J27" s="109" t="s">
        <v>47</v>
      </c>
      <c r="K27" s="110">
        <v>294000</v>
      </c>
      <c r="L27" s="47"/>
      <c r="M27" s="51"/>
      <c r="N27" s="47"/>
      <c r="O27" s="49"/>
      <c r="P27" s="110">
        <f t="shared" si="3"/>
        <v>73500</v>
      </c>
      <c r="Q27" s="115"/>
    </row>
    <row r="28" spans="2:17" ht="17.100000000000001" customHeight="1" x14ac:dyDescent="0.15">
      <c r="B28" s="12"/>
      <c r="C28" s="13">
        <f t="shared" ref="C28:C40" si="5">C11</f>
        <v>0</v>
      </c>
      <c r="D28" s="69"/>
      <c r="E28" s="69"/>
      <c r="F28" s="69"/>
      <c r="G28" s="70">
        <f>SUM(D28:F28)</f>
        <v>0</v>
      </c>
      <c r="I28" s="131"/>
      <c r="J28" s="109" t="s">
        <v>48</v>
      </c>
      <c r="K28" s="110">
        <v>554000</v>
      </c>
      <c r="L28" s="47"/>
      <c r="M28" s="51"/>
      <c r="N28" s="47"/>
      <c r="O28" s="49"/>
      <c r="P28" s="110">
        <f t="shared" si="3"/>
        <v>138500</v>
      </c>
      <c r="Q28" s="115"/>
    </row>
    <row r="29" spans="2:17" ht="17.100000000000001" customHeight="1" x14ac:dyDescent="0.15">
      <c r="B29" s="12"/>
      <c r="C29" s="13">
        <f t="shared" si="5"/>
        <v>0</v>
      </c>
      <c r="D29" s="69"/>
      <c r="E29" s="69"/>
      <c r="F29" s="69"/>
      <c r="G29" s="70">
        <f>SUM(D29:F29)</f>
        <v>0</v>
      </c>
      <c r="I29" s="131"/>
      <c r="J29" s="109" t="s">
        <v>49</v>
      </c>
      <c r="K29" s="110">
        <v>816000</v>
      </c>
      <c r="L29" s="47"/>
      <c r="M29" s="51"/>
      <c r="N29" s="47"/>
      <c r="O29" s="49"/>
      <c r="P29" s="110">
        <f t="shared" si="3"/>
        <v>204000</v>
      </c>
      <c r="Q29" s="115"/>
    </row>
    <row r="30" spans="2:17" ht="17.100000000000001" customHeight="1" x14ac:dyDescent="0.15">
      <c r="B30" s="14"/>
      <c r="C30" s="15">
        <f t="shared" si="5"/>
        <v>0</v>
      </c>
      <c r="D30" s="69"/>
      <c r="E30" s="69"/>
      <c r="F30" s="69"/>
      <c r="G30" s="70">
        <f>SUM(D30:F30)</f>
        <v>0</v>
      </c>
      <c r="I30" s="132"/>
      <c r="J30" s="111" t="s">
        <v>50</v>
      </c>
      <c r="K30" s="112">
        <v>1030000</v>
      </c>
      <c r="L30" s="47"/>
      <c r="M30" s="51"/>
      <c r="N30" s="47"/>
      <c r="O30" s="49"/>
      <c r="P30" s="112">
        <f t="shared" si="3"/>
        <v>257500</v>
      </c>
      <c r="Q30" s="116"/>
    </row>
    <row r="31" spans="2:17" ht="17.100000000000001" customHeight="1" x14ac:dyDescent="0.15">
      <c r="B31" s="10" t="str">
        <f>B14</f>
        <v>②　食費</v>
      </c>
      <c r="C31" s="11"/>
      <c r="D31" s="67">
        <f>SUM(D32:D35)</f>
        <v>0</v>
      </c>
      <c r="E31" s="67">
        <f t="shared" ref="E31:G31" si="6">SUM(E32:E35)</f>
        <v>0</v>
      </c>
      <c r="F31" s="67">
        <f t="shared" si="6"/>
        <v>0</v>
      </c>
      <c r="G31" s="68">
        <f t="shared" si="6"/>
        <v>0</v>
      </c>
      <c r="I31" s="130" t="s">
        <v>58</v>
      </c>
      <c r="J31" s="107" t="s">
        <v>51</v>
      </c>
      <c r="K31" s="108">
        <v>124000</v>
      </c>
      <c r="L31" s="47"/>
      <c r="M31" s="51"/>
      <c r="N31" s="47"/>
      <c r="O31" s="49"/>
      <c r="P31" s="108">
        <f t="shared" si="3"/>
        <v>31000</v>
      </c>
      <c r="Q31" s="114"/>
    </row>
    <row r="32" spans="2:17" ht="17.100000000000001" customHeight="1" x14ac:dyDescent="0.15">
      <c r="B32" s="12"/>
      <c r="C32" s="13">
        <f t="shared" si="5"/>
        <v>0</v>
      </c>
      <c r="D32" s="69"/>
      <c r="E32" s="69"/>
      <c r="F32" s="69"/>
      <c r="G32" s="70">
        <f>SUM(D32:F32)</f>
        <v>0</v>
      </c>
      <c r="I32" s="131"/>
      <c r="J32" s="109" t="s">
        <v>56</v>
      </c>
      <c r="K32" s="110">
        <v>260000</v>
      </c>
      <c r="L32" s="47"/>
      <c r="M32" s="51"/>
      <c r="N32" s="47"/>
      <c r="O32" s="49"/>
      <c r="P32" s="110">
        <f t="shared" si="3"/>
        <v>65000</v>
      </c>
      <c r="Q32" s="115"/>
    </row>
    <row r="33" spans="2:17" ht="17.100000000000001" customHeight="1" x14ac:dyDescent="0.15">
      <c r="B33" s="12"/>
      <c r="C33" s="13">
        <f t="shared" si="5"/>
        <v>0</v>
      </c>
      <c r="D33" s="69"/>
      <c r="E33" s="69"/>
      <c r="F33" s="69"/>
      <c r="G33" s="70">
        <f>SUM(D33:F33)</f>
        <v>0</v>
      </c>
      <c r="I33" s="132"/>
      <c r="J33" s="111" t="s">
        <v>86</v>
      </c>
      <c r="K33" s="112">
        <v>260000</v>
      </c>
      <c r="L33" s="47"/>
      <c r="M33" s="51"/>
      <c r="N33" s="47"/>
      <c r="O33" s="49"/>
      <c r="P33" s="112">
        <f t="shared" si="3"/>
        <v>65000</v>
      </c>
      <c r="Q33" s="116"/>
    </row>
    <row r="34" spans="2:17" ht="17.100000000000001" customHeight="1" x14ac:dyDescent="0.15">
      <c r="B34" s="12"/>
      <c r="C34" s="13">
        <f t="shared" si="5"/>
        <v>0</v>
      </c>
      <c r="D34" s="69"/>
      <c r="E34" s="69"/>
      <c r="F34" s="69"/>
      <c r="G34" s="70">
        <f>SUM(D34:F34)</f>
        <v>0</v>
      </c>
      <c r="I34" s="59" t="s">
        <v>52</v>
      </c>
      <c r="J34" s="59"/>
      <c r="K34" s="60">
        <v>90000</v>
      </c>
      <c r="L34" s="47"/>
      <c r="M34" s="51"/>
      <c r="N34" s="47"/>
      <c r="O34" s="49"/>
      <c r="P34" s="60">
        <f t="shared" si="3"/>
        <v>22500</v>
      </c>
      <c r="Q34" s="113"/>
    </row>
    <row r="35" spans="2:17" ht="17.100000000000001" customHeight="1" x14ac:dyDescent="0.15">
      <c r="B35" s="14"/>
      <c r="C35" s="15">
        <f t="shared" si="5"/>
        <v>0</v>
      </c>
      <c r="D35" s="69"/>
      <c r="E35" s="69"/>
      <c r="F35" s="69"/>
      <c r="G35" s="70">
        <f>SUM(D35:F35)</f>
        <v>0</v>
      </c>
    </row>
    <row r="36" spans="2:17" ht="17.100000000000001" customHeight="1" x14ac:dyDescent="0.15">
      <c r="B36" s="10" t="str">
        <f>B19</f>
        <v>③</v>
      </c>
      <c r="C36" s="11" t="str">
        <f t="shared" si="5"/>
        <v>燃料費</v>
      </c>
      <c r="D36" s="67">
        <f>SUM(D37:D40)</f>
        <v>0</v>
      </c>
      <c r="E36" s="67">
        <f t="shared" ref="E36:G36" si="7">SUM(E37:E40)</f>
        <v>0</v>
      </c>
      <c r="F36" s="67">
        <f t="shared" si="7"/>
        <v>0</v>
      </c>
      <c r="G36" s="68">
        <f t="shared" si="7"/>
        <v>0</v>
      </c>
    </row>
    <row r="37" spans="2:17" ht="17.100000000000001" customHeight="1" x14ac:dyDescent="0.15">
      <c r="B37" s="12"/>
      <c r="C37" s="13">
        <f t="shared" si="5"/>
        <v>0</v>
      </c>
      <c r="D37" s="69"/>
      <c r="E37" s="69"/>
      <c r="F37" s="69"/>
      <c r="G37" s="70">
        <f>SUM(D37:F37)</f>
        <v>0</v>
      </c>
    </row>
    <row r="38" spans="2:17" ht="17.100000000000001" customHeight="1" x14ac:dyDescent="0.15">
      <c r="B38" s="12"/>
      <c r="C38" s="13">
        <f t="shared" si="5"/>
        <v>0</v>
      </c>
      <c r="D38" s="69"/>
      <c r="E38" s="69"/>
      <c r="F38" s="69"/>
      <c r="G38" s="70">
        <f>SUM(D38:F38)</f>
        <v>0</v>
      </c>
    </row>
    <row r="39" spans="2:17" ht="17.100000000000001" customHeight="1" x14ac:dyDescent="0.15">
      <c r="B39" s="12"/>
      <c r="C39" s="13">
        <f t="shared" si="5"/>
        <v>0</v>
      </c>
      <c r="D39" s="69"/>
      <c r="E39" s="69"/>
      <c r="F39" s="69"/>
      <c r="G39" s="70">
        <f>SUM(D39:F39)</f>
        <v>0</v>
      </c>
    </row>
    <row r="40" spans="2:17" ht="17.100000000000001" customHeight="1" x14ac:dyDescent="0.15">
      <c r="B40" s="14"/>
      <c r="C40" s="15">
        <f t="shared" si="5"/>
        <v>0</v>
      </c>
      <c r="D40" s="69"/>
      <c r="E40" s="69"/>
      <c r="F40" s="69"/>
      <c r="G40" s="70">
        <f>SUM(D40:F40)</f>
        <v>0</v>
      </c>
    </row>
    <row r="41" spans="2:17" ht="17.100000000000001" customHeight="1" x14ac:dyDescent="0.15"/>
    <row r="42" spans="2:17" ht="18.600000000000001" customHeight="1" x14ac:dyDescent="0.15">
      <c r="B42" s="19"/>
      <c r="C42" s="20" t="s">
        <v>10</v>
      </c>
      <c r="D42" s="21" t="s">
        <v>66</v>
      </c>
      <c r="E42" s="21" t="s">
        <v>67</v>
      </c>
      <c r="F42" s="21" t="s">
        <v>68</v>
      </c>
      <c r="G42" s="80" t="s">
        <v>11</v>
      </c>
    </row>
    <row r="43" spans="2:17" ht="17.100000000000001" customHeight="1" x14ac:dyDescent="0.15">
      <c r="B43" s="10" t="str">
        <f>B26</f>
        <v>①光熱水費</v>
      </c>
      <c r="C43" s="11"/>
      <c r="D43" s="67">
        <f>D26-D9</f>
        <v>0</v>
      </c>
      <c r="E43" s="67">
        <f t="shared" ref="E43:G43" si="8">E26-E9</f>
        <v>0</v>
      </c>
      <c r="F43" s="67">
        <f t="shared" si="8"/>
        <v>0</v>
      </c>
      <c r="G43" s="71">
        <f t="shared" si="8"/>
        <v>0</v>
      </c>
    </row>
    <row r="44" spans="2:17" ht="17.100000000000001" customHeight="1" x14ac:dyDescent="0.15">
      <c r="B44" s="12"/>
      <c r="C44" s="13">
        <f>C27</f>
        <v>0</v>
      </c>
      <c r="D44" s="72">
        <f t="shared" ref="D44:G57" si="9">D27-D10</f>
        <v>0</v>
      </c>
      <c r="E44" s="72">
        <f t="shared" si="9"/>
        <v>0</v>
      </c>
      <c r="F44" s="72">
        <f t="shared" si="9"/>
        <v>0</v>
      </c>
      <c r="G44" s="72">
        <f t="shared" si="9"/>
        <v>0</v>
      </c>
    </row>
    <row r="45" spans="2:17" ht="17.100000000000001" customHeight="1" x14ac:dyDescent="0.15">
      <c r="B45" s="12"/>
      <c r="C45" s="13">
        <f t="shared" ref="C45:C57" si="10">C28</f>
        <v>0</v>
      </c>
      <c r="D45" s="72">
        <f t="shared" si="9"/>
        <v>0</v>
      </c>
      <c r="E45" s="72">
        <f t="shared" si="9"/>
        <v>0</v>
      </c>
      <c r="F45" s="72">
        <f t="shared" si="9"/>
        <v>0</v>
      </c>
      <c r="G45" s="72">
        <f t="shared" si="9"/>
        <v>0</v>
      </c>
    </row>
    <row r="46" spans="2:17" ht="17.100000000000001" customHeight="1" x14ac:dyDescent="0.15">
      <c r="B46" s="12"/>
      <c r="C46" s="13">
        <f t="shared" si="10"/>
        <v>0</v>
      </c>
      <c r="D46" s="72">
        <f t="shared" si="9"/>
        <v>0</v>
      </c>
      <c r="E46" s="72">
        <f t="shared" si="9"/>
        <v>0</v>
      </c>
      <c r="F46" s="72">
        <f t="shared" si="9"/>
        <v>0</v>
      </c>
      <c r="G46" s="72">
        <f t="shared" si="9"/>
        <v>0</v>
      </c>
    </row>
    <row r="47" spans="2:17" ht="17.100000000000001" customHeight="1" x14ac:dyDescent="0.15">
      <c r="B47" s="14"/>
      <c r="C47" s="15">
        <f t="shared" si="10"/>
        <v>0</v>
      </c>
      <c r="D47" s="72">
        <f t="shared" si="9"/>
        <v>0</v>
      </c>
      <c r="E47" s="72">
        <f t="shared" si="9"/>
        <v>0</v>
      </c>
      <c r="F47" s="72">
        <f t="shared" si="9"/>
        <v>0</v>
      </c>
      <c r="G47" s="72">
        <f t="shared" si="9"/>
        <v>0</v>
      </c>
    </row>
    <row r="48" spans="2:17" ht="17.100000000000001" customHeight="1" x14ac:dyDescent="0.15">
      <c r="B48" s="10" t="str">
        <f>B31</f>
        <v>②　食費</v>
      </c>
      <c r="C48" s="11"/>
      <c r="D48" s="67">
        <f t="shared" si="9"/>
        <v>0</v>
      </c>
      <c r="E48" s="67">
        <f t="shared" si="9"/>
        <v>0</v>
      </c>
      <c r="F48" s="67">
        <f t="shared" si="9"/>
        <v>0</v>
      </c>
      <c r="G48" s="71">
        <f t="shared" si="9"/>
        <v>0</v>
      </c>
    </row>
    <row r="49" spans="1:17" ht="17.100000000000001" customHeight="1" x14ac:dyDescent="0.15">
      <c r="B49" s="12"/>
      <c r="C49" s="13">
        <f t="shared" si="10"/>
        <v>0</v>
      </c>
      <c r="D49" s="72">
        <f t="shared" si="9"/>
        <v>0</v>
      </c>
      <c r="E49" s="72">
        <f t="shared" si="9"/>
        <v>0</v>
      </c>
      <c r="F49" s="72">
        <f t="shared" si="9"/>
        <v>0</v>
      </c>
      <c r="G49" s="72">
        <f t="shared" si="9"/>
        <v>0</v>
      </c>
    </row>
    <row r="50" spans="1:17" ht="17.100000000000001" customHeight="1" x14ac:dyDescent="0.15">
      <c r="B50" s="12"/>
      <c r="C50" s="13">
        <f t="shared" si="10"/>
        <v>0</v>
      </c>
      <c r="D50" s="72">
        <f t="shared" si="9"/>
        <v>0</v>
      </c>
      <c r="E50" s="72">
        <f t="shared" si="9"/>
        <v>0</v>
      </c>
      <c r="F50" s="72">
        <f t="shared" si="9"/>
        <v>0</v>
      </c>
      <c r="G50" s="72">
        <f t="shared" si="9"/>
        <v>0</v>
      </c>
    </row>
    <row r="51" spans="1:17" ht="17.100000000000001" customHeight="1" x14ac:dyDescent="0.15">
      <c r="B51" s="12"/>
      <c r="C51" s="13">
        <f t="shared" si="10"/>
        <v>0</v>
      </c>
      <c r="D51" s="72">
        <f t="shared" si="9"/>
        <v>0</v>
      </c>
      <c r="E51" s="72">
        <f t="shared" si="9"/>
        <v>0</v>
      </c>
      <c r="F51" s="72">
        <f t="shared" si="9"/>
        <v>0</v>
      </c>
      <c r="G51" s="72">
        <f t="shared" si="9"/>
        <v>0</v>
      </c>
    </row>
    <row r="52" spans="1:17" ht="17.100000000000001" customHeight="1" x14ac:dyDescent="0.15">
      <c r="B52" s="14"/>
      <c r="C52" s="15">
        <f t="shared" si="10"/>
        <v>0</v>
      </c>
      <c r="D52" s="72">
        <f t="shared" si="9"/>
        <v>0</v>
      </c>
      <c r="E52" s="72">
        <f t="shared" si="9"/>
        <v>0</v>
      </c>
      <c r="F52" s="72">
        <f t="shared" si="9"/>
        <v>0</v>
      </c>
      <c r="G52" s="72">
        <f t="shared" si="9"/>
        <v>0</v>
      </c>
    </row>
    <row r="53" spans="1:17" ht="17.100000000000001" customHeight="1" x14ac:dyDescent="0.15">
      <c r="B53" s="10" t="str">
        <f>B36</f>
        <v>③</v>
      </c>
      <c r="C53" s="11" t="str">
        <f t="shared" si="10"/>
        <v>燃料費</v>
      </c>
      <c r="D53" s="67">
        <f t="shared" si="9"/>
        <v>0</v>
      </c>
      <c r="E53" s="67">
        <f t="shared" si="9"/>
        <v>0</v>
      </c>
      <c r="F53" s="67">
        <f t="shared" si="9"/>
        <v>0</v>
      </c>
      <c r="G53" s="71">
        <f t="shared" si="9"/>
        <v>0</v>
      </c>
    </row>
    <row r="54" spans="1:17" ht="17.100000000000001" customHeight="1" x14ac:dyDescent="0.15">
      <c r="B54" s="12"/>
      <c r="C54" s="13">
        <f t="shared" si="10"/>
        <v>0</v>
      </c>
      <c r="D54" s="72">
        <f t="shared" si="9"/>
        <v>0</v>
      </c>
      <c r="E54" s="72">
        <f t="shared" si="9"/>
        <v>0</v>
      </c>
      <c r="F54" s="72">
        <f t="shared" si="9"/>
        <v>0</v>
      </c>
      <c r="G54" s="72">
        <f t="shared" si="9"/>
        <v>0</v>
      </c>
    </row>
    <row r="55" spans="1:17" ht="17.100000000000001" customHeight="1" x14ac:dyDescent="0.15">
      <c r="B55" s="12"/>
      <c r="C55" s="13">
        <f t="shared" si="10"/>
        <v>0</v>
      </c>
      <c r="D55" s="72">
        <f t="shared" si="9"/>
        <v>0</v>
      </c>
      <c r="E55" s="72">
        <f t="shared" si="9"/>
        <v>0</v>
      </c>
      <c r="F55" s="72">
        <f t="shared" si="9"/>
        <v>0</v>
      </c>
      <c r="G55" s="72">
        <f t="shared" si="9"/>
        <v>0</v>
      </c>
    </row>
    <row r="56" spans="1:17" ht="17.100000000000001" customHeight="1" x14ac:dyDescent="0.15">
      <c r="B56" s="12"/>
      <c r="C56" s="13">
        <f t="shared" si="10"/>
        <v>0</v>
      </c>
      <c r="D56" s="72">
        <f t="shared" si="9"/>
        <v>0</v>
      </c>
      <c r="E56" s="72">
        <f t="shared" si="9"/>
        <v>0</v>
      </c>
      <c r="F56" s="72">
        <f t="shared" si="9"/>
        <v>0</v>
      </c>
      <c r="G56" s="72">
        <f t="shared" si="9"/>
        <v>0</v>
      </c>
    </row>
    <row r="57" spans="1:17" ht="17.100000000000001" customHeight="1" x14ac:dyDescent="0.15">
      <c r="B57" s="14"/>
      <c r="C57" s="15">
        <f t="shared" si="10"/>
        <v>0</v>
      </c>
      <c r="D57" s="72">
        <f t="shared" si="9"/>
        <v>0</v>
      </c>
      <c r="E57" s="72">
        <f t="shared" si="9"/>
        <v>0</v>
      </c>
      <c r="F57" s="72">
        <f t="shared" si="9"/>
        <v>0</v>
      </c>
      <c r="G57" s="72">
        <f t="shared" si="9"/>
        <v>0</v>
      </c>
    </row>
    <row r="58" spans="1:17" ht="17.100000000000001" customHeight="1" x14ac:dyDescent="0.15"/>
    <row r="59" spans="1:17" s="4" customFormat="1" ht="18" customHeight="1" x14ac:dyDescent="0.15">
      <c r="A59" s="4" t="s">
        <v>12</v>
      </c>
      <c r="I59" s="22"/>
      <c r="J59" s="22"/>
      <c r="K59" s="22"/>
      <c r="L59" s="22"/>
      <c r="M59" s="22"/>
      <c r="N59" s="22"/>
      <c r="O59" s="22"/>
      <c r="P59" s="22"/>
      <c r="Q59" s="22"/>
    </row>
    <row r="60" spans="1:17" ht="50.1" customHeight="1" x14ac:dyDescent="0.15">
      <c r="B60" s="133" t="s">
        <v>13</v>
      </c>
      <c r="C60" s="133" t="s">
        <v>14</v>
      </c>
      <c r="D60" s="133" t="s">
        <v>15</v>
      </c>
      <c r="E60" s="133" t="s">
        <v>69</v>
      </c>
      <c r="F60" s="133" t="s">
        <v>72</v>
      </c>
      <c r="G60" s="133" t="s">
        <v>73</v>
      </c>
      <c r="H60" s="133" t="s">
        <v>74</v>
      </c>
      <c r="I60" s="135" t="s">
        <v>82</v>
      </c>
      <c r="J60" s="136"/>
      <c r="K60" s="135" t="s">
        <v>83</v>
      </c>
      <c r="L60" s="136"/>
      <c r="M60" s="135" t="s">
        <v>84</v>
      </c>
      <c r="N60" s="136"/>
      <c r="O60" s="62" t="s">
        <v>85</v>
      </c>
      <c r="P60" s="23" t="s">
        <v>80</v>
      </c>
      <c r="Q60" s="79" t="s">
        <v>81</v>
      </c>
    </row>
    <row r="61" spans="1:17" x14ac:dyDescent="0.15">
      <c r="B61" s="134"/>
      <c r="C61" s="134"/>
      <c r="D61" s="134"/>
      <c r="E61" s="134"/>
      <c r="F61" s="134"/>
      <c r="G61" s="134"/>
      <c r="H61" s="134"/>
      <c r="I61" s="77" t="s">
        <v>70</v>
      </c>
      <c r="J61" s="78" t="s">
        <v>71</v>
      </c>
      <c r="K61" s="77" t="s">
        <v>70</v>
      </c>
      <c r="L61" s="78" t="s">
        <v>71</v>
      </c>
      <c r="M61" s="77" t="s">
        <v>70</v>
      </c>
      <c r="N61" s="78" t="s">
        <v>71</v>
      </c>
      <c r="O61" s="76" t="s">
        <v>77</v>
      </c>
      <c r="P61" s="76" t="s">
        <v>78</v>
      </c>
      <c r="Q61" s="76" t="s">
        <v>79</v>
      </c>
    </row>
    <row r="62" spans="1:17" s="24" customFormat="1" ht="30" customHeight="1" x14ac:dyDescent="0.15">
      <c r="B62" s="25"/>
      <c r="C62" s="26"/>
      <c r="D62" s="27"/>
      <c r="E62" s="27"/>
      <c r="F62" s="97"/>
      <c r="G62" s="97"/>
      <c r="H62" s="97"/>
      <c r="I62" s="82">
        <f>G9</f>
        <v>0</v>
      </c>
      <c r="J62" s="83">
        <f>G26</f>
        <v>0</v>
      </c>
      <c r="K62" s="82">
        <f>G14</f>
        <v>0</v>
      </c>
      <c r="L62" s="83">
        <f>G31</f>
        <v>0</v>
      </c>
      <c r="M62" s="82">
        <f>G19</f>
        <v>0</v>
      </c>
      <c r="N62" s="83">
        <f>G36</f>
        <v>0</v>
      </c>
      <c r="O62" s="84">
        <f>SUM(J62,L62,N62)-SUM(I62,K62,M62)</f>
        <v>0</v>
      </c>
      <c r="P62" s="84">
        <f>SUM(P64:P73)</f>
        <v>0</v>
      </c>
      <c r="Q62" s="84">
        <f>O62-P62</f>
        <v>0</v>
      </c>
    </row>
    <row r="63" spans="1:17" ht="15.95" customHeight="1" x14ac:dyDescent="0.15">
      <c r="B63" s="28"/>
      <c r="C63" s="29"/>
      <c r="D63" s="30"/>
      <c r="E63" s="30"/>
      <c r="F63" s="31" t="s">
        <v>17</v>
      </c>
      <c r="G63" s="32" t="s">
        <v>18</v>
      </c>
      <c r="H63" s="32" t="s">
        <v>19</v>
      </c>
      <c r="I63" s="91"/>
      <c r="J63" s="92"/>
      <c r="K63" s="91"/>
      <c r="L63" s="92"/>
      <c r="M63" s="91"/>
      <c r="N63" s="92"/>
      <c r="O63" s="93"/>
      <c r="P63" s="93"/>
      <c r="Q63" s="93"/>
    </row>
    <row r="64" spans="1:17" ht="33.950000000000003" customHeight="1" x14ac:dyDescent="0.15">
      <c r="B64" s="33">
        <v>1</v>
      </c>
      <c r="C64" s="41"/>
      <c r="D64" s="42"/>
      <c r="E64" s="43"/>
      <c r="F64" s="98"/>
      <c r="G64" s="98"/>
      <c r="H64" s="98"/>
      <c r="I64" s="86" t="e">
        <f>I62-SUM(I65:I73)</f>
        <v>#DIV/0!</v>
      </c>
      <c r="J64" s="87" t="e">
        <f>J62-SUM(J65:J73)</f>
        <v>#DIV/0!</v>
      </c>
      <c r="K64" s="86" t="e">
        <f>K62-SUM(K65:K73)</f>
        <v>#DIV/0!</v>
      </c>
      <c r="L64" s="87" t="e">
        <f>L62-SUM(L65:L73)</f>
        <v>#DIV/0!</v>
      </c>
      <c r="M64" s="86" t="e">
        <f t="shared" ref="M64:N64" si="11">M62-SUM(M65:M73)</f>
        <v>#DIV/0!</v>
      </c>
      <c r="N64" s="87" t="e">
        <f t="shared" si="11"/>
        <v>#DIV/0!</v>
      </c>
      <c r="O64" s="94" t="e">
        <f>O62-SUM(O65:O73)</f>
        <v>#DIV/0!</v>
      </c>
      <c r="P64" s="95"/>
      <c r="Q64" s="94" t="e">
        <f t="shared" ref="Q64:Q73" si="12">O64-P64</f>
        <v>#DIV/0!</v>
      </c>
    </row>
    <row r="65" spans="2:17" ht="33.950000000000003" customHeight="1" x14ac:dyDescent="0.15">
      <c r="B65" s="33">
        <v>2</v>
      </c>
      <c r="C65" s="41"/>
      <c r="D65" s="42"/>
      <c r="E65" s="43"/>
      <c r="F65" s="98"/>
      <c r="G65" s="98"/>
      <c r="H65" s="98"/>
      <c r="I65" s="88" t="e">
        <f>ROUND(I$62*F65/F$62,0)</f>
        <v>#DIV/0!</v>
      </c>
      <c r="J65" s="89" t="e">
        <f>ROUND(J$62*F65/F$62,0)</f>
        <v>#DIV/0!</v>
      </c>
      <c r="K65" s="88" t="e">
        <f>ROUND(K$62*G65/G$62,0)</f>
        <v>#DIV/0!</v>
      </c>
      <c r="L65" s="89" t="e">
        <f>ROUND(L$62*G65/G$62,0)</f>
        <v>#DIV/0!</v>
      </c>
      <c r="M65" s="88" t="e">
        <f>ROUND(M$62*H65/H$62,0)</f>
        <v>#DIV/0!</v>
      </c>
      <c r="N65" s="89" t="e">
        <f>ROUND(N$62*H65/H$62,0)</f>
        <v>#DIV/0!</v>
      </c>
      <c r="O65" s="90" t="e">
        <f>SUM(J65,L65,N65)-SUM(I65,K65,M65)</f>
        <v>#DIV/0!</v>
      </c>
      <c r="P65" s="95"/>
      <c r="Q65" s="90" t="e">
        <f t="shared" si="12"/>
        <v>#DIV/0!</v>
      </c>
    </row>
    <row r="66" spans="2:17" ht="33.950000000000003" customHeight="1" x14ac:dyDescent="0.15">
      <c r="B66" s="33">
        <v>3</v>
      </c>
      <c r="C66" s="41"/>
      <c r="D66" s="42"/>
      <c r="E66" s="43"/>
      <c r="F66" s="98"/>
      <c r="G66" s="98"/>
      <c r="H66" s="98"/>
      <c r="I66" s="88" t="e">
        <f t="shared" ref="I66:I73" si="13">ROUND(I$62*F66/F$62,0)</f>
        <v>#DIV/0!</v>
      </c>
      <c r="J66" s="89" t="e">
        <f t="shared" ref="J66:K73" si="14">ROUND(J$62*F66/F$62,0)</f>
        <v>#DIV/0!</v>
      </c>
      <c r="K66" s="88" t="e">
        <f t="shared" si="14"/>
        <v>#DIV/0!</v>
      </c>
      <c r="L66" s="89" t="e">
        <f t="shared" ref="L66:M73" si="15">ROUND(L$62*G66/G$62,0)</f>
        <v>#DIV/0!</v>
      </c>
      <c r="M66" s="88" t="e">
        <f t="shared" si="15"/>
        <v>#DIV/0!</v>
      </c>
      <c r="N66" s="89" t="e">
        <f t="shared" ref="N66:N73" si="16">ROUND(N$62*H66/H$62,0)</f>
        <v>#DIV/0!</v>
      </c>
      <c r="O66" s="90" t="e">
        <f>SUM(J66,L66,N66)-SUM(I66,K66,M66)</f>
        <v>#DIV/0!</v>
      </c>
      <c r="P66" s="95"/>
      <c r="Q66" s="90" t="e">
        <f t="shared" si="12"/>
        <v>#DIV/0!</v>
      </c>
    </row>
    <row r="67" spans="2:17" ht="33.950000000000003" customHeight="1" x14ac:dyDescent="0.15">
      <c r="B67" s="33">
        <v>4</v>
      </c>
      <c r="C67" s="41"/>
      <c r="D67" s="42"/>
      <c r="E67" s="43"/>
      <c r="F67" s="98"/>
      <c r="G67" s="98"/>
      <c r="H67" s="98"/>
      <c r="I67" s="88" t="e">
        <f t="shared" si="13"/>
        <v>#DIV/0!</v>
      </c>
      <c r="J67" s="89" t="e">
        <f t="shared" si="14"/>
        <v>#DIV/0!</v>
      </c>
      <c r="K67" s="88" t="e">
        <f t="shared" si="14"/>
        <v>#DIV/0!</v>
      </c>
      <c r="L67" s="89" t="e">
        <f t="shared" si="15"/>
        <v>#DIV/0!</v>
      </c>
      <c r="M67" s="88" t="e">
        <f t="shared" si="15"/>
        <v>#DIV/0!</v>
      </c>
      <c r="N67" s="89" t="e">
        <f t="shared" si="16"/>
        <v>#DIV/0!</v>
      </c>
      <c r="O67" s="90" t="e">
        <f t="shared" ref="O67:O73" si="17">SUM(J67,L67,N67)-SUM(I67,K67,M67)</f>
        <v>#DIV/0!</v>
      </c>
      <c r="P67" s="95"/>
      <c r="Q67" s="90" t="e">
        <f t="shared" si="12"/>
        <v>#DIV/0!</v>
      </c>
    </row>
    <row r="68" spans="2:17" ht="33.950000000000003" customHeight="1" x14ac:dyDescent="0.15">
      <c r="B68" s="33">
        <v>5</v>
      </c>
      <c r="C68" s="41"/>
      <c r="D68" s="42"/>
      <c r="E68" s="43"/>
      <c r="F68" s="98"/>
      <c r="G68" s="98"/>
      <c r="H68" s="98"/>
      <c r="I68" s="88" t="e">
        <f t="shared" si="13"/>
        <v>#DIV/0!</v>
      </c>
      <c r="J68" s="89" t="e">
        <f t="shared" si="14"/>
        <v>#DIV/0!</v>
      </c>
      <c r="K68" s="88" t="e">
        <f t="shared" si="14"/>
        <v>#DIV/0!</v>
      </c>
      <c r="L68" s="89" t="e">
        <f t="shared" si="15"/>
        <v>#DIV/0!</v>
      </c>
      <c r="M68" s="88" t="e">
        <f t="shared" si="15"/>
        <v>#DIV/0!</v>
      </c>
      <c r="N68" s="89" t="e">
        <f t="shared" si="16"/>
        <v>#DIV/0!</v>
      </c>
      <c r="O68" s="90" t="e">
        <f t="shared" si="17"/>
        <v>#DIV/0!</v>
      </c>
      <c r="P68" s="95"/>
      <c r="Q68" s="90" t="e">
        <f t="shared" si="12"/>
        <v>#DIV/0!</v>
      </c>
    </row>
    <row r="69" spans="2:17" ht="33.950000000000003" customHeight="1" x14ac:dyDescent="0.15">
      <c r="B69" s="33">
        <v>6</v>
      </c>
      <c r="C69" s="41"/>
      <c r="D69" s="42"/>
      <c r="E69" s="43"/>
      <c r="F69" s="98"/>
      <c r="G69" s="98"/>
      <c r="H69" s="98"/>
      <c r="I69" s="88" t="e">
        <f t="shared" si="13"/>
        <v>#DIV/0!</v>
      </c>
      <c r="J69" s="89" t="e">
        <f t="shared" si="14"/>
        <v>#DIV/0!</v>
      </c>
      <c r="K69" s="88" t="e">
        <f t="shared" si="14"/>
        <v>#DIV/0!</v>
      </c>
      <c r="L69" s="89" t="e">
        <f t="shared" si="15"/>
        <v>#DIV/0!</v>
      </c>
      <c r="M69" s="88" t="e">
        <f t="shared" si="15"/>
        <v>#DIV/0!</v>
      </c>
      <c r="N69" s="89" t="e">
        <f t="shared" si="16"/>
        <v>#DIV/0!</v>
      </c>
      <c r="O69" s="90" t="e">
        <f t="shared" si="17"/>
        <v>#DIV/0!</v>
      </c>
      <c r="P69" s="95"/>
      <c r="Q69" s="90" t="e">
        <f t="shared" si="12"/>
        <v>#DIV/0!</v>
      </c>
    </row>
    <row r="70" spans="2:17" ht="33.950000000000003" customHeight="1" x14ac:dyDescent="0.15">
      <c r="B70" s="33">
        <v>7</v>
      </c>
      <c r="C70" s="41"/>
      <c r="D70" s="42"/>
      <c r="E70" s="43"/>
      <c r="F70" s="98"/>
      <c r="G70" s="98"/>
      <c r="H70" s="98"/>
      <c r="I70" s="88" t="e">
        <f t="shared" si="13"/>
        <v>#DIV/0!</v>
      </c>
      <c r="J70" s="89" t="e">
        <f t="shared" si="14"/>
        <v>#DIV/0!</v>
      </c>
      <c r="K70" s="88" t="e">
        <f t="shared" si="14"/>
        <v>#DIV/0!</v>
      </c>
      <c r="L70" s="89" t="e">
        <f t="shared" si="15"/>
        <v>#DIV/0!</v>
      </c>
      <c r="M70" s="88" t="e">
        <f t="shared" si="15"/>
        <v>#DIV/0!</v>
      </c>
      <c r="N70" s="89" t="e">
        <f t="shared" si="16"/>
        <v>#DIV/0!</v>
      </c>
      <c r="O70" s="90" t="e">
        <f t="shared" si="17"/>
        <v>#DIV/0!</v>
      </c>
      <c r="P70" s="95"/>
      <c r="Q70" s="90" t="e">
        <f t="shared" si="12"/>
        <v>#DIV/0!</v>
      </c>
    </row>
    <row r="71" spans="2:17" ht="33.950000000000003" customHeight="1" x14ac:dyDescent="0.15">
      <c r="B71" s="33">
        <v>8</v>
      </c>
      <c r="C71" s="41"/>
      <c r="D71" s="42"/>
      <c r="E71" s="43"/>
      <c r="F71" s="98"/>
      <c r="G71" s="98"/>
      <c r="H71" s="98"/>
      <c r="I71" s="88" t="e">
        <f t="shared" si="13"/>
        <v>#DIV/0!</v>
      </c>
      <c r="J71" s="89" t="e">
        <f t="shared" si="14"/>
        <v>#DIV/0!</v>
      </c>
      <c r="K71" s="88" t="e">
        <f t="shared" si="14"/>
        <v>#DIV/0!</v>
      </c>
      <c r="L71" s="89" t="e">
        <f t="shared" si="15"/>
        <v>#DIV/0!</v>
      </c>
      <c r="M71" s="88" t="e">
        <f t="shared" si="15"/>
        <v>#DIV/0!</v>
      </c>
      <c r="N71" s="89" t="e">
        <f t="shared" si="16"/>
        <v>#DIV/0!</v>
      </c>
      <c r="O71" s="90" t="e">
        <f t="shared" si="17"/>
        <v>#DIV/0!</v>
      </c>
      <c r="P71" s="95"/>
      <c r="Q71" s="90" t="e">
        <f t="shared" si="12"/>
        <v>#DIV/0!</v>
      </c>
    </row>
    <row r="72" spans="2:17" ht="33.950000000000003" customHeight="1" x14ac:dyDescent="0.15">
      <c r="B72" s="33">
        <v>9</v>
      </c>
      <c r="C72" s="41"/>
      <c r="D72" s="42"/>
      <c r="E72" s="43"/>
      <c r="F72" s="98"/>
      <c r="G72" s="98"/>
      <c r="H72" s="98"/>
      <c r="I72" s="88" t="e">
        <f t="shared" si="13"/>
        <v>#DIV/0!</v>
      </c>
      <c r="J72" s="89" t="e">
        <f t="shared" si="14"/>
        <v>#DIV/0!</v>
      </c>
      <c r="K72" s="88" t="e">
        <f t="shared" si="14"/>
        <v>#DIV/0!</v>
      </c>
      <c r="L72" s="89" t="e">
        <f t="shared" si="15"/>
        <v>#DIV/0!</v>
      </c>
      <c r="M72" s="88" t="e">
        <f t="shared" si="15"/>
        <v>#DIV/0!</v>
      </c>
      <c r="N72" s="89" t="e">
        <f t="shared" si="16"/>
        <v>#DIV/0!</v>
      </c>
      <c r="O72" s="90" t="e">
        <f t="shared" si="17"/>
        <v>#DIV/0!</v>
      </c>
      <c r="P72" s="95"/>
      <c r="Q72" s="90" t="e">
        <f t="shared" si="12"/>
        <v>#DIV/0!</v>
      </c>
    </row>
    <row r="73" spans="2:17" ht="33.950000000000003" customHeight="1" x14ac:dyDescent="0.15">
      <c r="B73" s="33">
        <v>10</v>
      </c>
      <c r="C73" s="41"/>
      <c r="D73" s="42"/>
      <c r="E73" s="43"/>
      <c r="F73" s="98"/>
      <c r="G73" s="98"/>
      <c r="H73" s="98"/>
      <c r="I73" s="88" t="e">
        <f t="shared" si="13"/>
        <v>#DIV/0!</v>
      </c>
      <c r="J73" s="89" t="e">
        <f t="shared" si="14"/>
        <v>#DIV/0!</v>
      </c>
      <c r="K73" s="88" t="e">
        <f t="shared" si="14"/>
        <v>#DIV/0!</v>
      </c>
      <c r="L73" s="89" t="e">
        <f t="shared" si="15"/>
        <v>#DIV/0!</v>
      </c>
      <c r="M73" s="88" t="e">
        <f t="shared" si="15"/>
        <v>#DIV/0!</v>
      </c>
      <c r="N73" s="89" t="e">
        <f t="shared" si="16"/>
        <v>#DIV/0!</v>
      </c>
      <c r="O73" s="90" t="e">
        <f t="shared" si="17"/>
        <v>#DIV/0!</v>
      </c>
      <c r="P73" s="95"/>
      <c r="Q73" s="90" t="e">
        <f t="shared" si="12"/>
        <v>#DIV/0!</v>
      </c>
    </row>
    <row r="74" spans="2:17" ht="33.950000000000003" customHeight="1" x14ac:dyDescent="0.15">
      <c r="B74" s="33"/>
      <c r="C74" s="34" t="s">
        <v>20</v>
      </c>
      <c r="D74" s="35"/>
      <c r="E74" s="36"/>
      <c r="F74" s="37"/>
      <c r="G74" s="37"/>
      <c r="H74" s="37"/>
      <c r="I74" s="96"/>
      <c r="J74" s="90" t="e">
        <f>SUM(J64:J73)-SUM(I64:I73)</f>
        <v>#DIV/0!</v>
      </c>
      <c r="K74" s="90"/>
      <c r="L74" s="90" t="e">
        <f>SUM(L64:L73)-SUM(K64:K73)</f>
        <v>#DIV/0!</v>
      </c>
      <c r="M74" s="90"/>
      <c r="N74" s="90" t="e">
        <f>SUM(N64:N73)-SUM(M64:M73)</f>
        <v>#DIV/0!</v>
      </c>
      <c r="O74" s="90" t="e">
        <f>SUM(O64:O73)</f>
        <v>#DIV/0!</v>
      </c>
      <c r="P74" s="90">
        <f>SUM(P64:P73)</f>
        <v>0</v>
      </c>
      <c r="Q74" s="90" t="e">
        <f>SUM(Q64:Q73)</f>
        <v>#DIV/0!</v>
      </c>
    </row>
    <row r="75" spans="2:17" x14ac:dyDescent="0.15">
      <c r="B75" s="1" t="s">
        <v>21</v>
      </c>
    </row>
    <row r="76" spans="2:17" x14ac:dyDescent="0.15">
      <c r="B76" s="1" t="s">
        <v>22</v>
      </c>
    </row>
  </sheetData>
  <mergeCells count="16">
    <mergeCell ref="G60:G61"/>
    <mergeCell ref="B60:B61"/>
    <mergeCell ref="C60:C61"/>
    <mergeCell ref="D60:D61"/>
    <mergeCell ref="E60:E61"/>
    <mergeCell ref="F60:F61"/>
    <mergeCell ref="Q14:Q18"/>
    <mergeCell ref="I21:I25"/>
    <mergeCell ref="I26:I30"/>
    <mergeCell ref="I31:I33"/>
    <mergeCell ref="H60:H61"/>
    <mergeCell ref="I60:J60"/>
    <mergeCell ref="K60:L60"/>
    <mergeCell ref="M60:N60"/>
    <mergeCell ref="K14:K16"/>
    <mergeCell ref="P14:P16"/>
  </mergeCells>
  <phoneticPr fontId="2"/>
  <conditionalFormatting sqref="J74">
    <cfRule type="cellIs" dxfId="5" priority="3" operator="notEqual">
      <formula>$G$43</formula>
    </cfRule>
  </conditionalFormatting>
  <conditionalFormatting sqref="L74">
    <cfRule type="cellIs" dxfId="4" priority="2" operator="notEqual">
      <formula>$G$48</formula>
    </cfRule>
  </conditionalFormatting>
  <conditionalFormatting sqref="N74">
    <cfRule type="cellIs" dxfId="3" priority="1" operator="notEqual">
      <formula>$G$53</formula>
    </cfRule>
  </conditionalFormatting>
  <dataValidations count="1">
    <dataValidation type="list" allowBlank="1" showInputMessage="1" showErrorMessage="1" sqref="Q21:Q34" xr:uid="{C74F2BF8-6DAD-404F-8D2C-F129237AA90F}">
      <formula1>$Q$19</formula1>
    </dataValidation>
  </dataValidations>
  <pageMargins left="0.35433070866141736" right="0.11811023622047245" top="0.74803149606299213" bottom="0.59055118110236227"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76"/>
  <sheetViews>
    <sheetView zoomScale="75" zoomScaleNormal="75" zoomScaleSheetLayoutView="70" workbookViewId="0">
      <selection activeCell="Y50" sqref="Y50"/>
    </sheetView>
  </sheetViews>
  <sheetFormatPr defaultRowHeight="13.5" x14ac:dyDescent="0.15"/>
  <cols>
    <col min="1" max="1" width="3.625" style="1" customWidth="1"/>
    <col min="2" max="2" width="3.75" style="1" customWidth="1"/>
    <col min="3" max="3" width="18.25" style="1" customWidth="1"/>
    <col min="4" max="14" width="11.625" style="1" customWidth="1"/>
    <col min="15" max="17" width="12.625" style="1" customWidth="1"/>
    <col min="18" max="16384" width="9" style="1"/>
  </cols>
  <sheetData>
    <row r="1" spans="1:18" x14ac:dyDescent="0.15">
      <c r="A1" s="4" t="s">
        <v>0</v>
      </c>
    </row>
    <row r="2" spans="1:18" ht="18.75" x14ac:dyDescent="0.2">
      <c r="C2" s="123" t="s">
        <v>1</v>
      </c>
      <c r="J2" s="5"/>
      <c r="K2" s="5"/>
      <c r="L2" s="5"/>
      <c r="M2" s="40" t="s">
        <v>23</v>
      </c>
    </row>
    <row r="3" spans="1:18" ht="18.75" x14ac:dyDescent="0.2">
      <c r="C3" s="2"/>
      <c r="M3" s="3"/>
    </row>
    <row r="4" spans="1:18" ht="18.75" x14ac:dyDescent="0.2">
      <c r="C4" s="2"/>
      <c r="M4" s="3"/>
    </row>
    <row r="7" spans="1:18" s="4" customFormat="1" x14ac:dyDescent="0.15">
      <c r="A7" s="4" t="s">
        <v>3</v>
      </c>
      <c r="G7" s="118"/>
      <c r="H7" s="6"/>
      <c r="I7" s="1"/>
    </row>
    <row r="8" spans="1:18" ht="18" customHeight="1" x14ac:dyDescent="0.15">
      <c r="B8" s="7"/>
      <c r="C8" s="8"/>
      <c r="D8" s="38" t="s">
        <v>59</v>
      </c>
      <c r="E8" s="38" t="s">
        <v>60</v>
      </c>
      <c r="F8" s="38" t="s">
        <v>61</v>
      </c>
      <c r="G8" s="9" t="s">
        <v>65</v>
      </c>
      <c r="I8" s="117"/>
      <c r="J8" s="6" t="s">
        <v>4</v>
      </c>
    </row>
    <row r="9" spans="1:18" ht="17.100000000000001" customHeight="1" x14ac:dyDescent="0.15">
      <c r="B9" s="10" t="s">
        <v>5</v>
      </c>
      <c r="C9" s="11"/>
      <c r="D9" s="67">
        <f>SUM(D10:D13)</f>
        <v>389530</v>
      </c>
      <c r="E9" s="67">
        <f t="shared" ref="E9:G9" si="0">SUM(E10:E13)</f>
        <v>401007</v>
      </c>
      <c r="F9" s="67">
        <f t="shared" si="0"/>
        <v>387708</v>
      </c>
      <c r="G9" s="68">
        <f t="shared" si="0"/>
        <v>1178245</v>
      </c>
    </row>
    <row r="10" spans="1:18" ht="17.100000000000001" customHeight="1" x14ac:dyDescent="0.15">
      <c r="B10" s="12"/>
      <c r="C10" s="75" t="s">
        <v>24</v>
      </c>
      <c r="D10" s="69">
        <v>305300</v>
      </c>
      <c r="E10" s="69">
        <v>322363</v>
      </c>
      <c r="F10" s="69">
        <v>300563</v>
      </c>
      <c r="G10" s="70">
        <f>SUM(D10:F10)</f>
        <v>928226</v>
      </c>
    </row>
    <row r="11" spans="1:18" ht="17.100000000000001" customHeight="1" x14ac:dyDescent="0.15">
      <c r="B11" s="12"/>
      <c r="C11" s="73" t="s">
        <v>25</v>
      </c>
      <c r="D11" s="69">
        <v>41430</v>
      </c>
      <c r="E11" s="69">
        <v>39537</v>
      </c>
      <c r="F11" s="69">
        <v>41639</v>
      </c>
      <c r="G11" s="70">
        <f>SUM(D11:F11)</f>
        <v>122606</v>
      </c>
      <c r="I11" s="46" t="s">
        <v>88</v>
      </c>
    </row>
    <row r="12" spans="1:18" ht="17.100000000000001" customHeight="1" x14ac:dyDescent="0.15">
      <c r="B12" s="12"/>
      <c r="C12" s="73" t="s">
        <v>26</v>
      </c>
      <c r="D12" s="69">
        <v>42800</v>
      </c>
      <c r="E12" s="69">
        <v>39107</v>
      </c>
      <c r="F12" s="69">
        <v>45506</v>
      </c>
      <c r="G12" s="70">
        <f>SUM(D12:F12)</f>
        <v>127413</v>
      </c>
      <c r="I12" s="61" t="s">
        <v>89</v>
      </c>
      <c r="O12" s="47"/>
      <c r="P12" s="47"/>
      <c r="Q12" s="47"/>
    </row>
    <row r="13" spans="1:18" ht="17.100000000000001" customHeight="1" x14ac:dyDescent="0.15">
      <c r="B13" s="14"/>
      <c r="C13" s="74" t="s">
        <v>27</v>
      </c>
      <c r="D13" s="69"/>
      <c r="E13" s="69"/>
      <c r="F13" s="69"/>
      <c r="G13" s="70">
        <f>SUM(D13:F13)</f>
        <v>0</v>
      </c>
      <c r="I13" s="52"/>
      <c r="O13" s="47"/>
      <c r="P13" s="47"/>
      <c r="Q13" s="47"/>
    </row>
    <row r="14" spans="1:18" ht="17.100000000000001" customHeight="1" x14ac:dyDescent="0.15">
      <c r="B14" s="10" t="s">
        <v>6</v>
      </c>
      <c r="C14" s="11"/>
      <c r="D14" s="67">
        <f>SUM(D15:D18)</f>
        <v>707530</v>
      </c>
      <c r="E14" s="67">
        <f t="shared" ref="E14:G14" si="1">SUM(E15:E18)</f>
        <v>692618</v>
      </c>
      <c r="F14" s="67">
        <f t="shared" si="1"/>
        <v>711457</v>
      </c>
      <c r="G14" s="68">
        <f t="shared" si="1"/>
        <v>2111605</v>
      </c>
      <c r="I14" s="54"/>
      <c r="J14" s="54"/>
      <c r="K14" s="137" t="s">
        <v>96</v>
      </c>
      <c r="M14" s="45"/>
      <c r="N14" s="44"/>
      <c r="O14" s="45"/>
      <c r="P14" s="140" t="s">
        <v>95</v>
      </c>
      <c r="Q14" s="125" t="s">
        <v>90</v>
      </c>
      <c r="R14" s="47"/>
    </row>
    <row r="15" spans="1:18" ht="17.100000000000001" customHeight="1" x14ac:dyDescent="0.15">
      <c r="B15" s="12"/>
      <c r="C15" s="75" t="s">
        <v>28</v>
      </c>
      <c r="D15" s="69">
        <v>287530</v>
      </c>
      <c r="E15" s="69">
        <v>272618</v>
      </c>
      <c r="F15" s="69">
        <v>291457</v>
      </c>
      <c r="G15" s="70">
        <f>SUM(D15:F15)</f>
        <v>851605</v>
      </c>
      <c r="H15" s="12"/>
      <c r="I15" s="53"/>
      <c r="J15" s="53"/>
      <c r="K15" s="138"/>
      <c r="L15" s="47"/>
      <c r="M15" s="47"/>
      <c r="O15" s="47"/>
      <c r="P15" s="141"/>
      <c r="Q15" s="126"/>
      <c r="R15" s="47"/>
    </row>
    <row r="16" spans="1:18" ht="17.100000000000001" customHeight="1" x14ac:dyDescent="0.15">
      <c r="B16" s="12"/>
      <c r="C16" s="73" t="s">
        <v>29</v>
      </c>
      <c r="D16" s="69">
        <v>420000</v>
      </c>
      <c r="E16" s="69">
        <v>420000</v>
      </c>
      <c r="F16" s="69">
        <v>420000</v>
      </c>
      <c r="G16" s="70">
        <f>SUM(D16:F16)</f>
        <v>1260000</v>
      </c>
      <c r="H16" s="12"/>
      <c r="I16" s="55"/>
      <c r="J16" s="55"/>
      <c r="K16" s="139"/>
      <c r="L16" s="47"/>
      <c r="M16" s="50"/>
      <c r="N16" s="47"/>
      <c r="O16" s="50"/>
      <c r="P16" s="142"/>
      <c r="Q16" s="126"/>
      <c r="R16" s="47"/>
    </row>
    <row r="17" spans="2:18" ht="17.100000000000001" customHeight="1" x14ac:dyDescent="0.15">
      <c r="B17" s="12"/>
      <c r="C17" s="73" t="s">
        <v>30</v>
      </c>
      <c r="D17" s="69"/>
      <c r="E17" s="69"/>
      <c r="F17" s="69"/>
      <c r="G17" s="70">
        <f>SUM(D17:F17)</f>
        <v>0</v>
      </c>
      <c r="I17" s="56" t="s">
        <v>40</v>
      </c>
      <c r="J17" s="57"/>
      <c r="K17" s="58" t="s">
        <v>53</v>
      </c>
      <c r="L17" s="47"/>
      <c r="M17" s="50"/>
      <c r="N17" s="47"/>
      <c r="O17" s="58" t="s">
        <v>93</v>
      </c>
      <c r="P17" s="58" t="s">
        <v>41</v>
      </c>
      <c r="Q17" s="126"/>
      <c r="R17" s="47"/>
    </row>
    <row r="18" spans="2:18" ht="17.100000000000001" customHeight="1" x14ac:dyDescent="0.15">
      <c r="B18" s="14"/>
      <c r="C18" s="74" t="s">
        <v>31</v>
      </c>
      <c r="D18" s="69"/>
      <c r="E18" s="69"/>
      <c r="F18" s="69"/>
      <c r="G18" s="70">
        <f>SUM(D18:F18)</f>
        <v>0</v>
      </c>
      <c r="I18" s="99" t="s">
        <v>42</v>
      </c>
      <c r="J18" s="100"/>
      <c r="K18" s="59">
        <v>12</v>
      </c>
      <c r="L18" s="47"/>
      <c r="M18" s="45"/>
      <c r="N18" s="47"/>
      <c r="O18" s="58" t="s">
        <v>94</v>
      </c>
      <c r="P18" s="59">
        <v>3</v>
      </c>
      <c r="Q18" s="126"/>
      <c r="R18" s="47"/>
    </row>
    <row r="19" spans="2:18" ht="17.100000000000001" customHeight="1" x14ac:dyDescent="0.15">
      <c r="B19" s="10" t="s">
        <v>7</v>
      </c>
      <c r="C19" s="11" t="s">
        <v>8</v>
      </c>
      <c r="D19" s="67">
        <f>SUM(D20:D23)</f>
        <v>84255</v>
      </c>
      <c r="E19" s="67">
        <f t="shared" ref="E19:G19" si="2">SUM(E20:E23)</f>
        <v>81792</v>
      </c>
      <c r="F19" s="67">
        <f t="shared" si="2"/>
        <v>85243</v>
      </c>
      <c r="G19" s="68">
        <f t="shared" si="2"/>
        <v>251290</v>
      </c>
      <c r="I19" s="101"/>
      <c r="J19" s="102"/>
      <c r="K19" s="58" t="s">
        <v>43</v>
      </c>
      <c r="L19" s="47"/>
      <c r="M19" s="50"/>
      <c r="N19" s="47"/>
      <c r="O19" s="48"/>
      <c r="P19" s="58" t="s">
        <v>44</v>
      </c>
      <c r="Q19" s="105" t="s">
        <v>92</v>
      </c>
      <c r="R19" s="47"/>
    </row>
    <row r="20" spans="2:18" ht="17.100000000000001" customHeight="1" x14ac:dyDescent="0.15">
      <c r="B20" s="12"/>
      <c r="C20" s="75" t="s">
        <v>32</v>
      </c>
      <c r="D20" s="69">
        <v>84255</v>
      </c>
      <c r="E20" s="69">
        <v>81792</v>
      </c>
      <c r="F20" s="69">
        <v>85243</v>
      </c>
      <c r="G20" s="70">
        <f>SUM(D20:F20)</f>
        <v>251290</v>
      </c>
      <c r="I20" s="103"/>
      <c r="J20" s="104"/>
      <c r="K20" s="58" t="s">
        <v>54</v>
      </c>
      <c r="L20" s="47"/>
      <c r="M20" s="50"/>
      <c r="N20" s="47"/>
      <c r="O20" s="48"/>
      <c r="P20" s="58" t="s">
        <v>87</v>
      </c>
      <c r="Q20" s="106"/>
      <c r="R20" s="47"/>
    </row>
    <row r="21" spans="2:18" ht="17.100000000000001" customHeight="1" x14ac:dyDescent="0.15">
      <c r="B21" s="12"/>
      <c r="C21" s="73" t="s">
        <v>33</v>
      </c>
      <c r="D21" s="69"/>
      <c r="E21" s="69"/>
      <c r="F21" s="69"/>
      <c r="G21" s="70">
        <f>SUM(D21:F21)</f>
        <v>0</v>
      </c>
      <c r="I21" s="127" t="s">
        <v>45</v>
      </c>
      <c r="J21" s="107" t="s">
        <v>46</v>
      </c>
      <c r="K21" s="108">
        <v>180000</v>
      </c>
      <c r="L21" s="47"/>
      <c r="M21" s="51"/>
      <c r="N21" s="47"/>
      <c r="O21" s="49"/>
      <c r="P21" s="108">
        <f t="shared" ref="P21:P34" si="3">K21/4</f>
        <v>45000</v>
      </c>
      <c r="Q21" s="114" t="s">
        <v>91</v>
      </c>
      <c r="R21" s="47"/>
    </row>
    <row r="22" spans="2:18" ht="17.100000000000001" customHeight="1" x14ac:dyDescent="0.15">
      <c r="B22" s="12"/>
      <c r="C22" s="73" t="s">
        <v>30</v>
      </c>
      <c r="D22" s="69"/>
      <c r="E22" s="69"/>
      <c r="F22" s="69"/>
      <c r="G22" s="70">
        <f>SUM(D22:F22)</f>
        <v>0</v>
      </c>
      <c r="I22" s="128"/>
      <c r="J22" s="109" t="s">
        <v>47</v>
      </c>
      <c r="K22" s="110">
        <v>600000</v>
      </c>
      <c r="L22" s="47"/>
      <c r="M22" s="51"/>
      <c r="N22" s="47"/>
      <c r="O22" s="49"/>
      <c r="P22" s="110">
        <f t="shared" si="3"/>
        <v>150000</v>
      </c>
      <c r="Q22" s="115"/>
      <c r="R22" s="47"/>
    </row>
    <row r="23" spans="2:18" ht="17.100000000000001" customHeight="1" x14ac:dyDescent="0.15">
      <c r="B23" s="14"/>
      <c r="C23" s="74" t="s">
        <v>31</v>
      </c>
      <c r="D23" s="69"/>
      <c r="E23" s="69"/>
      <c r="F23" s="69"/>
      <c r="G23" s="70">
        <f>SUM(D23:F23)</f>
        <v>0</v>
      </c>
      <c r="I23" s="128"/>
      <c r="J23" s="109" t="s">
        <v>48</v>
      </c>
      <c r="K23" s="110">
        <v>1122000</v>
      </c>
      <c r="L23" s="47"/>
      <c r="M23" s="51"/>
      <c r="N23" s="47"/>
      <c r="O23" s="49"/>
      <c r="P23" s="110">
        <f t="shared" si="3"/>
        <v>280500</v>
      </c>
      <c r="Q23" s="115"/>
      <c r="R23" s="47"/>
    </row>
    <row r="24" spans="2:18" ht="17.100000000000001" customHeight="1" x14ac:dyDescent="0.15">
      <c r="I24" s="128"/>
      <c r="J24" s="109" t="s">
        <v>49</v>
      </c>
      <c r="K24" s="110">
        <v>1642000</v>
      </c>
      <c r="L24" s="47"/>
      <c r="M24" s="51"/>
      <c r="N24" s="47"/>
      <c r="O24" s="49"/>
      <c r="P24" s="110">
        <f t="shared" si="3"/>
        <v>410500</v>
      </c>
      <c r="Q24" s="115"/>
      <c r="R24" s="47"/>
    </row>
    <row r="25" spans="2:18" ht="18" customHeight="1" x14ac:dyDescent="0.15">
      <c r="B25" s="16"/>
      <c r="C25" s="17"/>
      <c r="D25" s="39" t="s">
        <v>62</v>
      </c>
      <c r="E25" s="39" t="s">
        <v>63</v>
      </c>
      <c r="F25" s="39" t="s">
        <v>64</v>
      </c>
      <c r="G25" s="18" t="s">
        <v>9</v>
      </c>
      <c r="I25" s="129"/>
      <c r="J25" s="111" t="s">
        <v>50</v>
      </c>
      <c r="K25" s="112">
        <v>2062000</v>
      </c>
      <c r="L25" s="47"/>
      <c r="M25" s="51"/>
      <c r="N25" s="47"/>
      <c r="O25" s="49"/>
      <c r="P25" s="112">
        <f t="shared" si="3"/>
        <v>515500</v>
      </c>
      <c r="Q25" s="116"/>
      <c r="R25" s="47"/>
    </row>
    <row r="26" spans="2:18" ht="17.100000000000001" customHeight="1" x14ac:dyDescent="0.15">
      <c r="B26" s="10" t="str">
        <f>B9</f>
        <v>①光熱水費</v>
      </c>
      <c r="C26" s="11"/>
      <c r="D26" s="67">
        <f>SUM(D27:D30)</f>
        <v>442809</v>
      </c>
      <c r="E26" s="67">
        <f t="shared" ref="E26:G26" si="4">SUM(E27:E30)</f>
        <v>435117</v>
      </c>
      <c r="F26" s="67">
        <f t="shared" si="4"/>
        <v>441635</v>
      </c>
      <c r="G26" s="68">
        <f t="shared" si="4"/>
        <v>1319561</v>
      </c>
      <c r="I26" s="130" t="s">
        <v>57</v>
      </c>
      <c r="J26" s="107" t="s">
        <v>46</v>
      </c>
      <c r="K26" s="108">
        <v>90000</v>
      </c>
      <c r="L26" s="47"/>
      <c r="M26" s="51"/>
      <c r="N26" s="47"/>
      <c r="O26" s="49"/>
      <c r="P26" s="108">
        <f t="shared" si="3"/>
        <v>22500</v>
      </c>
      <c r="Q26" s="114"/>
      <c r="R26" s="47"/>
    </row>
    <row r="27" spans="2:18" ht="17.100000000000001" customHeight="1" x14ac:dyDescent="0.15">
      <c r="B27" s="12"/>
      <c r="C27" s="13" t="str">
        <f>C10</f>
        <v>九州電力</v>
      </c>
      <c r="D27" s="69">
        <v>345890</v>
      </c>
      <c r="E27" s="69">
        <v>342190</v>
      </c>
      <c r="F27" s="69">
        <v>343954</v>
      </c>
      <c r="G27" s="70">
        <f>SUM(D27:F27)</f>
        <v>1032034</v>
      </c>
      <c r="I27" s="131"/>
      <c r="J27" s="109" t="s">
        <v>47</v>
      </c>
      <c r="K27" s="110">
        <v>294000</v>
      </c>
      <c r="L27" s="47"/>
      <c r="M27" s="51"/>
      <c r="N27" s="47"/>
      <c r="O27" s="49"/>
      <c r="P27" s="110">
        <f t="shared" si="3"/>
        <v>73500</v>
      </c>
      <c r="Q27" s="115"/>
      <c r="R27" s="47"/>
    </row>
    <row r="28" spans="2:18" ht="17.100000000000001" customHeight="1" x14ac:dyDescent="0.15">
      <c r="B28" s="12"/>
      <c r="C28" s="13" t="str">
        <f t="shared" ref="C28:C40" si="5">C11</f>
        <v>○○ガス</v>
      </c>
      <c r="D28" s="69">
        <v>48219</v>
      </c>
      <c r="E28" s="69">
        <v>43655</v>
      </c>
      <c r="F28" s="69">
        <v>45894</v>
      </c>
      <c r="G28" s="70">
        <f>SUM(D28:F28)</f>
        <v>137768</v>
      </c>
      <c r="I28" s="131"/>
      <c r="J28" s="109" t="s">
        <v>48</v>
      </c>
      <c r="K28" s="110">
        <v>554000</v>
      </c>
      <c r="L28" s="47"/>
      <c r="M28" s="51"/>
      <c r="N28" s="47"/>
      <c r="O28" s="49"/>
      <c r="P28" s="110">
        <f t="shared" si="3"/>
        <v>138500</v>
      </c>
      <c r="Q28" s="115"/>
      <c r="R28" s="47"/>
    </row>
    <row r="29" spans="2:18" ht="17.100000000000001" customHeight="1" x14ac:dyDescent="0.15">
      <c r="B29" s="12"/>
      <c r="C29" s="13" t="str">
        <f t="shared" si="5"/>
        <v>○○市水道局</v>
      </c>
      <c r="D29" s="69">
        <v>48700</v>
      </c>
      <c r="E29" s="69">
        <v>49272</v>
      </c>
      <c r="F29" s="69">
        <v>51787</v>
      </c>
      <c r="G29" s="70">
        <f>SUM(D29:F29)</f>
        <v>149759</v>
      </c>
      <c r="I29" s="131"/>
      <c r="J29" s="109" t="s">
        <v>49</v>
      </c>
      <c r="K29" s="110">
        <v>816000</v>
      </c>
      <c r="L29" s="47"/>
      <c r="M29" s="51"/>
      <c r="N29" s="47"/>
      <c r="O29" s="49"/>
      <c r="P29" s="110">
        <f t="shared" si="3"/>
        <v>204000</v>
      </c>
      <c r="Q29" s="115"/>
      <c r="R29" s="47"/>
    </row>
    <row r="30" spans="2:18" ht="17.100000000000001" customHeight="1" x14ac:dyDescent="0.15">
      <c r="B30" s="14"/>
      <c r="C30" s="15" t="str">
        <f t="shared" si="5"/>
        <v>○○SS(灯油)</v>
      </c>
      <c r="D30" s="69"/>
      <c r="E30" s="69"/>
      <c r="F30" s="69"/>
      <c r="G30" s="70">
        <f>SUM(D30:F30)</f>
        <v>0</v>
      </c>
      <c r="I30" s="132"/>
      <c r="J30" s="111" t="s">
        <v>50</v>
      </c>
      <c r="K30" s="112">
        <v>1030000</v>
      </c>
      <c r="L30" s="47"/>
      <c r="M30" s="51"/>
      <c r="N30" s="47"/>
      <c r="O30" s="49"/>
      <c r="P30" s="112">
        <f t="shared" si="3"/>
        <v>257500</v>
      </c>
      <c r="Q30" s="116"/>
      <c r="R30" s="47"/>
    </row>
    <row r="31" spans="2:18" ht="17.100000000000001" customHeight="1" x14ac:dyDescent="0.15">
      <c r="B31" s="10" t="str">
        <f>B14</f>
        <v>②　食費</v>
      </c>
      <c r="C31" s="11"/>
      <c r="D31" s="67">
        <f>SUM(D32:D35)</f>
        <v>852450</v>
      </c>
      <c r="E31" s="67">
        <f t="shared" ref="E31:G31" si="6">SUM(E32:E35)</f>
        <v>841801</v>
      </c>
      <c r="F31" s="67">
        <f t="shared" si="6"/>
        <v>806793</v>
      </c>
      <c r="G31" s="68">
        <f t="shared" si="6"/>
        <v>2501044</v>
      </c>
      <c r="I31" s="130" t="s">
        <v>58</v>
      </c>
      <c r="J31" s="107" t="s">
        <v>51</v>
      </c>
      <c r="K31" s="108">
        <v>124000</v>
      </c>
      <c r="L31" s="47"/>
      <c r="M31" s="51"/>
      <c r="N31" s="47"/>
      <c r="O31" s="49"/>
      <c r="P31" s="108">
        <f t="shared" si="3"/>
        <v>31000</v>
      </c>
      <c r="Q31" s="114" t="s">
        <v>91</v>
      </c>
      <c r="R31" s="47"/>
    </row>
    <row r="32" spans="2:18" ht="17.100000000000001" customHeight="1" x14ac:dyDescent="0.15">
      <c r="B32" s="12"/>
      <c r="C32" s="13" t="str">
        <f t="shared" si="5"/>
        <v>直接購入</v>
      </c>
      <c r="D32" s="69">
        <v>332450</v>
      </c>
      <c r="E32" s="69">
        <v>322737</v>
      </c>
      <c r="F32" s="69">
        <v>314125</v>
      </c>
      <c r="G32" s="70">
        <f>SUM(D32:F32)</f>
        <v>969312</v>
      </c>
      <c r="I32" s="131"/>
      <c r="J32" s="109" t="s">
        <v>56</v>
      </c>
      <c r="K32" s="110">
        <v>260000</v>
      </c>
      <c r="L32" s="47"/>
      <c r="M32" s="51"/>
      <c r="N32" s="47"/>
      <c r="O32" s="49"/>
      <c r="P32" s="110">
        <f t="shared" si="3"/>
        <v>65000</v>
      </c>
      <c r="Q32" s="115"/>
      <c r="R32" s="47"/>
    </row>
    <row r="33" spans="2:18" ht="17.100000000000001" customHeight="1" x14ac:dyDescent="0.15">
      <c r="B33" s="12"/>
      <c r="C33" s="13" t="str">
        <f t="shared" si="5"/>
        <v>給食委託</v>
      </c>
      <c r="D33" s="69">
        <v>520000</v>
      </c>
      <c r="E33" s="69">
        <v>519064</v>
      </c>
      <c r="F33" s="69">
        <v>492668</v>
      </c>
      <c r="G33" s="70">
        <f>SUM(D33:F33)</f>
        <v>1531732</v>
      </c>
      <c r="I33" s="132"/>
      <c r="J33" s="111" t="s">
        <v>86</v>
      </c>
      <c r="K33" s="112">
        <v>260000</v>
      </c>
      <c r="L33" s="47"/>
      <c r="M33" s="51"/>
      <c r="N33" s="47"/>
      <c r="O33" s="49"/>
      <c r="P33" s="112">
        <f t="shared" si="3"/>
        <v>65000</v>
      </c>
      <c r="Q33" s="116"/>
      <c r="R33" s="47"/>
    </row>
    <row r="34" spans="2:18" ht="17.100000000000001" customHeight="1" x14ac:dyDescent="0.15">
      <c r="B34" s="12"/>
      <c r="C34" s="13" t="str">
        <f t="shared" si="5"/>
        <v>明細３</v>
      </c>
      <c r="D34" s="69"/>
      <c r="E34" s="69"/>
      <c r="F34" s="69"/>
      <c r="G34" s="70">
        <f>SUM(D34:F34)</f>
        <v>0</v>
      </c>
      <c r="I34" s="59" t="s">
        <v>52</v>
      </c>
      <c r="J34" s="59"/>
      <c r="K34" s="60">
        <v>90000</v>
      </c>
      <c r="L34" s="47"/>
      <c r="M34" s="51"/>
      <c r="N34" s="47"/>
      <c r="O34" s="49"/>
      <c r="P34" s="60">
        <f t="shared" si="3"/>
        <v>22500</v>
      </c>
      <c r="Q34" s="113" t="s">
        <v>91</v>
      </c>
      <c r="R34" s="47"/>
    </row>
    <row r="35" spans="2:18" ht="17.100000000000001" customHeight="1" x14ac:dyDescent="0.15">
      <c r="B35" s="14"/>
      <c r="C35" s="15" t="str">
        <f t="shared" si="5"/>
        <v>明細４</v>
      </c>
      <c r="D35" s="69"/>
      <c r="E35" s="69"/>
      <c r="F35" s="69"/>
      <c r="G35" s="70">
        <f>SUM(D35:F35)</f>
        <v>0</v>
      </c>
    </row>
    <row r="36" spans="2:18" ht="17.100000000000001" customHeight="1" x14ac:dyDescent="0.15">
      <c r="B36" s="10" t="str">
        <f>B19</f>
        <v>③</v>
      </c>
      <c r="C36" s="11" t="str">
        <f t="shared" si="5"/>
        <v>燃料費</v>
      </c>
      <c r="D36" s="67">
        <f>SUM(D37:D40)</f>
        <v>104320</v>
      </c>
      <c r="E36" s="67">
        <f t="shared" ref="E36:G36" si="7">SUM(E37:E40)</f>
        <v>101288</v>
      </c>
      <c r="F36" s="67">
        <f t="shared" si="7"/>
        <v>97603</v>
      </c>
      <c r="G36" s="68">
        <f t="shared" si="7"/>
        <v>303211</v>
      </c>
    </row>
    <row r="37" spans="2:18" ht="17.100000000000001" customHeight="1" x14ac:dyDescent="0.15">
      <c r="B37" s="12"/>
      <c r="C37" s="13" t="str">
        <f t="shared" si="5"/>
        <v>○○SS(ガソリン)</v>
      </c>
      <c r="D37" s="69">
        <v>104320</v>
      </c>
      <c r="E37" s="69">
        <v>101288</v>
      </c>
      <c r="F37" s="69">
        <v>97603</v>
      </c>
      <c r="G37" s="70">
        <f>SUM(D37:F37)</f>
        <v>303211</v>
      </c>
    </row>
    <row r="38" spans="2:18" ht="17.100000000000001" customHeight="1" x14ac:dyDescent="0.15">
      <c r="B38" s="12"/>
      <c r="C38" s="13" t="str">
        <f t="shared" si="5"/>
        <v>明細２</v>
      </c>
      <c r="D38" s="69"/>
      <c r="E38" s="69"/>
      <c r="F38" s="69"/>
      <c r="G38" s="70">
        <f>SUM(D38:F38)</f>
        <v>0</v>
      </c>
    </row>
    <row r="39" spans="2:18" ht="17.100000000000001" customHeight="1" x14ac:dyDescent="0.15">
      <c r="B39" s="12"/>
      <c r="C39" s="13" t="str">
        <f t="shared" si="5"/>
        <v>明細３</v>
      </c>
      <c r="D39" s="69"/>
      <c r="E39" s="69"/>
      <c r="F39" s="69"/>
      <c r="G39" s="70">
        <f>SUM(D39:F39)</f>
        <v>0</v>
      </c>
    </row>
    <row r="40" spans="2:18" ht="17.100000000000001" customHeight="1" x14ac:dyDescent="0.15">
      <c r="B40" s="14"/>
      <c r="C40" s="15" t="str">
        <f t="shared" si="5"/>
        <v>明細４</v>
      </c>
      <c r="D40" s="69"/>
      <c r="E40" s="69"/>
      <c r="F40" s="69"/>
      <c r="G40" s="70">
        <f>SUM(D40:F40)</f>
        <v>0</v>
      </c>
    </row>
    <row r="41" spans="2:18" ht="17.100000000000001" customHeight="1" x14ac:dyDescent="0.15"/>
    <row r="42" spans="2:18" ht="18" customHeight="1" x14ac:dyDescent="0.15">
      <c r="B42" s="19"/>
      <c r="C42" s="20" t="s">
        <v>10</v>
      </c>
      <c r="D42" s="21" t="s">
        <v>66</v>
      </c>
      <c r="E42" s="21" t="s">
        <v>67</v>
      </c>
      <c r="F42" s="21" t="s">
        <v>68</v>
      </c>
      <c r="G42" s="21" t="s">
        <v>11</v>
      </c>
    </row>
    <row r="43" spans="2:18" ht="15" customHeight="1" x14ac:dyDescent="0.15">
      <c r="B43" s="10" t="str">
        <f>B26</f>
        <v>①光熱水費</v>
      </c>
      <c r="C43" s="11"/>
      <c r="D43" s="67">
        <f>D26-D9</f>
        <v>53279</v>
      </c>
      <c r="E43" s="67">
        <f t="shared" ref="E43:G43" si="8">E26-E9</f>
        <v>34110</v>
      </c>
      <c r="F43" s="67">
        <f t="shared" si="8"/>
        <v>53927</v>
      </c>
      <c r="G43" s="71">
        <f t="shared" si="8"/>
        <v>141316</v>
      </c>
    </row>
    <row r="44" spans="2:18" ht="15" customHeight="1" x14ac:dyDescent="0.15">
      <c r="B44" s="12"/>
      <c r="C44" s="13" t="str">
        <f>C27</f>
        <v>九州電力</v>
      </c>
      <c r="D44" s="72">
        <f t="shared" ref="D44:G57" si="9">D27-D10</f>
        <v>40590</v>
      </c>
      <c r="E44" s="72">
        <f t="shared" si="9"/>
        <v>19827</v>
      </c>
      <c r="F44" s="72">
        <f t="shared" si="9"/>
        <v>43391</v>
      </c>
      <c r="G44" s="72">
        <f t="shared" si="9"/>
        <v>103808</v>
      </c>
    </row>
    <row r="45" spans="2:18" ht="15" customHeight="1" x14ac:dyDescent="0.15">
      <c r="B45" s="12"/>
      <c r="C45" s="13" t="str">
        <f t="shared" ref="C45:C57" si="10">C28</f>
        <v>○○ガス</v>
      </c>
      <c r="D45" s="72">
        <f t="shared" si="9"/>
        <v>6789</v>
      </c>
      <c r="E45" s="72">
        <f t="shared" si="9"/>
        <v>4118</v>
      </c>
      <c r="F45" s="72">
        <f t="shared" si="9"/>
        <v>4255</v>
      </c>
      <c r="G45" s="72">
        <f t="shared" si="9"/>
        <v>15162</v>
      </c>
    </row>
    <row r="46" spans="2:18" ht="15" customHeight="1" x14ac:dyDescent="0.15">
      <c r="B46" s="12"/>
      <c r="C46" s="13" t="str">
        <f t="shared" si="10"/>
        <v>○○市水道局</v>
      </c>
      <c r="D46" s="72">
        <f t="shared" si="9"/>
        <v>5900</v>
      </c>
      <c r="E46" s="72">
        <f t="shared" si="9"/>
        <v>10165</v>
      </c>
      <c r="F46" s="72">
        <f t="shared" si="9"/>
        <v>6281</v>
      </c>
      <c r="G46" s="72">
        <f t="shared" si="9"/>
        <v>22346</v>
      </c>
    </row>
    <row r="47" spans="2:18" ht="15" customHeight="1" x14ac:dyDescent="0.15">
      <c r="B47" s="14"/>
      <c r="C47" s="15" t="str">
        <f t="shared" si="10"/>
        <v>○○SS(灯油)</v>
      </c>
      <c r="D47" s="72">
        <f t="shared" si="9"/>
        <v>0</v>
      </c>
      <c r="E47" s="72">
        <f t="shared" si="9"/>
        <v>0</v>
      </c>
      <c r="F47" s="72">
        <f t="shared" si="9"/>
        <v>0</v>
      </c>
      <c r="G47" s="72">
        <f t="shared" si="9"/>
        <v>0</v>
      </c>
    </row>
    <row r="48" spans="2:18" ht="15" customHeight="1" x14ac:dyDescent="0.15">
      <c r="B48" s="10" t="str">
        <f>B31</f>
        <v>②　食費</v>
      </c>
      <c r="C48" s="11"/>
      <c r="D48" s="67">
        <f t="shared" si="9"/>
        <v>144920</v>
      </c>
      <c r="E48" s="67">
        <f t="shared" si="9"/>
        <v>149183</v>
      </c>
      <c r="F48" s="67">
        <f t="shared" si="9"/>
        <v>95336</v>
      </c>
      <c r="G48" s="71">
        <f t="shared" si="9"/>
        <v>389439</v>
      </c>
    </row>
    <row r="49" spans="1:17" ht="15" customHeight="1" x14ac:dyDescent="0.15">
      <c r="B49" s="12"/>
      <c r="C49" s="13" t="str">
        <f t="shared" si="10"/>
        <v>直接購入</v>
      </c>
      <c r="D49" s="72">
        <f t="shared" si="9"/>
        <v>44920</v>
      </c>
      <c r="E49" s="72">
        <f t="shared" si="9"/>
        <v>50119</v>
      </c>
      <c r="F49" s="72">
        <f t="shared" si="9"/>
        <v>22668</v>
      </c>
      <c r="G49" s="72">
        <f t="shared" si="9"/>
        <v>117707</v>
      </c>
    </row>
    <row r="50" spans="1:17" ht="15" customHeight="1" x14ac:dyDescent="0.15">
      <c r="B50" s="12"/>
      <c r="C50" s="13" t="str">
        <f t="shared" si="10"/>
        <v>給食委託</v>
      </c>
      <c r="D50" s="72">
        <f t="shared" si="9"/>
        <v>100000</v>
      </c>
      <c r="E50" s="72">
        <f t="shared" si="9"/>
        <v>99064</v>
      </c>
      <c r="F50" s="72">
        <f t="shared" si="9"/>
        <v>72668</v>
      </c>
      <c r="G50" s="72">
        <f t="shared" si="9"/>
        <v>271732</v>
      </c>
    </row>
    <row r="51" spans="1:17" ht="15" customHeight="1" x14ac:dyDescent="0.15">
      <c r="B51" s="12"/>
      <c r="C51" s="13" t="str">
        <f t="shared" si="10"/>
        <v>明細３</v>
      </c>
      <c r="D51" s="72">
        <f t="shared" si="9"/>
        <v>0</v>
      </c>
      <c r="E51" s="72">
        <f t="shared" si="9"/>
        <v>0</v>
      </c>
      <c r="F51" s="72">
        <f t="shared" si="9"/>
        <v>0</v>
      </c>
      <c r="G51" s="72">
        <f t="shared" si="9"/>
        <v>0</v>
      </c>
    </row>
    <row r="52" spans="1:17" ht="15" customHeight="1" x14ac:dyDescent="0.15">
      <c r="B52" s="14"/>
      <c r="C52" s="15" t="str">
        <f t="shared" si="10"/>
        <v>明細４</v>
      </c>
      <c r="D52" s="72">
        <f t="shared" si="9"/>
        <v>0</v>
      </c>
      <c r="E52" s="72">
        <f t="shared" si="9"/>
        <v>0</v>
      </c>
      <c r="F52" s="72">
        <f t="shared" si="9"/>
        <v>0</v>
      </c>
      <c r="G52" s="72">
        <f t="shared" si="9"/>
        <v>0</v>
      </c>
    </row>
    <row r="53" spans="1:17" ht="15" customHeight="1" x14ac:dyDescent="0.15">
      <c r="B53" s="10" t="str">
        <f>B36</f>
        <v>③</v>
      </c>
      <c r="C53" s="11" t="str">
        <f t="shared" si="10"/>
        <v>燃料費</v>
      </c>
      <c r="D53" s="67">
        <f t="shared" si="9"/>
        <v>20065</v>
      </c>
      <c r="E53" s="67">
        <f t="shared" si="9"/>
        <v>19496</v>
      </c>
      <c r="F53" s="67">
        <f t="shared" si="9"/>
        <v>12360</v>
      </c>
      <c r="G53" s="71">
        <f t="shared" si="9"/>
        <v>51921</v>
      </c>
    </row>
    <row r="54" spans="1:17" ht="15" customHeight="1" x14ac:dyDescent="0.15">
      <c r="B54" s="12"/>
      <c r="C54" s="13" t="str">
        <f t="shared" si="10"/>
        <v>○○SS(ガソリン)</v>
      </c>
      <c r="D54" s="72">
        <f t="shared" si="9"/>
        <v>20065</v>
      </c>
      <c r="E54" s="72">
        <f t="shared" si="9"/>
        <v>19496</v>
      </c>
      <c r="F54" s="72">
        <f t="shared" si="9"/>
        <v>12360</v>
      </c>
      <c r="G54" s="72">
        <f t="shared" si="9"/>
        <v>51921</v>
      </c>
    </row>
    <row r="55" spans="1:17" ht="15" customHeight="1" x14ac:dyDescent="0.15">
      <c r="B55" s="12"/>
      <c r="C55" s="13" t="str">
        <f t="shared" si="10"/>
        <v>明細２</v>
      </c>
      <c r="D55" s="72">
        <f t="shared" si="9"/>
        <v>0</v>
      </c>
      <c r="E55" s="72">
        <f t="shared" si="9"/>
        <v>0</v>
      </c>
      <c r="F55" s="72">
        <f t="shared" si="9"/>
        <v>0</v>
      </c>
      <c r="G55" s="72">
        <f t="shared" si="9"/>
        <v>0</v>
      </c>
    </row>
    <row r="56" spans="1:17" ht="15" customHeight="1" x14ac:dyDescent="0.15">
      <c r="B56" s="12"/>
      <c r="C56" s="13" t="str">
        <f t="shared" si="10"/>
        <v>明細３</v>
      </c>
      <c r="D56" s="72">
        <f t="shared" si="9"/>
        <v>0</v>
      </c>
      <c r="E56" s="72">
        <f t="shared" si="9"/>
        <v>0</v>
      </c>
      <c r="F56" s="72">
        <f t="shared" si="9"/>
        <v>0</v>
      </c>
      <c r="G56" s="72">
        <f t="shared" si="9"/>
        <v>0</v>
      </c>
    </row>
    <row r="57" spans="1:17" ht="15" customHeight="1" x14ac:dyDescent="0.15">
      <c r="B57" s="14"/>
      <c r="C57" s="15" t="str">
        <f t="shared" si="10"/>
        <v>明細４</v>
      </c>
      <c r="D57" s="72">
        <f t="shared" si="9"/>
        <v>0</v>
      </c>
      <c r="E57" s="72">
        <f t="shared" si="9"/>
        <v>0</v>
      </c>
      <c r="F57" s="72">
        <f t="shared" si="9"/>
        <v>0</v>
      </c>
      <c r="G57" s="72">
        <f t="shared" si="9"/>
        <v>0</v>
      </c>
    </row>
    <row r="59" spans="1:17" s="4" customFormat="1" x14ac:dyDescent="0.15">
      <c r="A59" s="4" t="s">
        <v>12</v>
      </c>
      <c r="I59" s="22"/>
      <c r="J59" s="22"/>
      <c r="K59" s="22"/>
      <c r="L59" s="22"/>
      <c r="M59" s="22"/>
      <c r="N59" s="22"/>
      <c r="O59" s="22"/>
      <c r="P59" s="22"/>
      <c r="Q59" s="22"/>
    </row>
    <row r="60" spans="1:17" ht="50.1" customHeight="1" x14ac:dyDescent="0.15">
      <c r="B60" s="133" t="s">
        <v>13</v>
      </c>
      <c r="C60" s="133" t="s">
        <v>14</v>
      </c>
      <c r="D60" s="133" t="s">
        <v>15</v>
      </c>
      <c r="E60" s="133" t="s">
        <v>69</v>
      </c>
      <c r="F60" s="133" t="s">
        <v>72</v>
      </c>
      <c r="G60" s="133" t="s">
        <v>73</v>
      </c>
      <c r="H60" s="133" t="s">
        <v>74</v>
      </c>
      <c r="I60" s="135" t="s">
        <v>5</v>
      </c>
      <c r="J60" s="136"/>
      <c r="K60" s="135" t="s">
        <v>75</v>
      </c>
      <c r="L60" s="136"/>
      <c r="M60" s="135" t="s">
        <v>76</v>
      </c>
      <c r="N60" s="136"/>
      <c r="O60" s="62" t="s">
        <v>16</v>
      </c>
      <c r="P60" s="23" t="s">
        <v>80</v>
      </c>
      <c r="Q60" s="79" t="s">
        <v>81</v>
      </c>
    </row>
    <row r="61" spans="1:17" x14ac:dyDescent="0.15">
      <c r="B61" s="134"/>
      <c r="C61" s="134"/>
      <c r="D61" s="134"/>
      <c r="E61" s="134"/>
      <c r="F61" s="134"/>
      <c r="G61" s="134"/>
      <c r="H61" s="134"/>
      <c r="I61" s="77" t="s">
        <v>70</v>
      </c>
      <c r="J61" s="78" t="s">
        <v>71</v>
      </c>
      <c r="K61" s="77" t="s">
        <v>70</v>
      </c>
      <c r="L61" s="78" t="s">
        <v>71</v>
      </c>
      <c r="M61" s="77" t="s">
        <v>70</v>
      </c>
      <c r="N61" s="78" t="s">
        <v>71</v>
      </c>
      <c r="O61" s="76" t="s">
        <v>77</v>
      </c>
      <c r="P61" s="76" t="s">
        <v>78</v>
      </c>
      <c r="Q61" s="76" t="s">
        <v>79</v>
      </c>
    </row>
    <row r="62" spans="1:17" s="24" customFormat="1" ht="30" customHeight="1" x14ac:dyDescent="0.15">
      <c r="B62" s="25"/>
      <c r="C62" s="26"/>
      <c r="D62" s="27"/>
      <c r="E62" s="27"/>
      <c r="F62" s="81">
        <v>1523</v>
      </c>
      <c r="G62" s="81">
        <v>1100</v>
      </c>
      <c r="H62" s="81">
        <v>100</v>
      </c>
      <c r="I62" s="82">
        <f>G9</f>
        <v>1178245</v>
      </c>
      <c r="J62" s="83">
        <f>G26</f>
        <v>1319561</v>
      </c>
      <c r="K62" s="82">
        <f>G14</f>
        <v>2111605</v>
      </c>
      <c r="L62" s="83">
        <f>G31</f>
        <v>2501044</v>
      </c>
      <c r="M62" s="82">
        <f>G19</f>
        <v>251290</v>
      </c>
      <c r="N62" s="83">
        <f>G36</f>
        <v>303211</v>
      </c>
      <c r="O62" s="84">
        <f>SUM(J62,L62,N62)-SUM(I62,K62,M62)</f>
        <v>582676</v>
      </c>
      <c r="P62" s="84">
        <f>SUM(P64:P73)</f>
        <v>98500</v>
      </c>
      <c r="Q62" s="84">
        <f>O62-P62</f>
        <v>484176</v>
      </c>
    </row>
    <row r="63" spans="1:17" ht="15.95" customHeight="1" x14ac:dyDescent="0.15">
      <c r="B63" s="28"/>
      <c r="C63" s="29"/>
      <c r="D63" s="30"/>
      <c r="E63" s="30"/>
      <c r="F63" s="31" t="s">
        <v>17</v>
      </c>
      <c r="G63" s="32" t="s">
        <v>18</v>
      </c>
      <c r="H63" s="32" t="s">
        <v>19</v>
      </c>
      <c r="I63" s="63"/>
      <c r="J63" s="64"/>
      <c r="K63" s="63"/>
      <c r="L63" s="64"/>
      <c r="M63" s="63"/>
      <c r="N63" s="64"/>
      <c r="O63" s="65"/>
      <c r="P63" s="65"/>
      <c r="Q63" s="65"/>
    </row>
    <row r="64" spans="1:17" ht="33.950000000000003" customHeight="1" x14ac:dyDescent="0.15">
      <c r="B64" s="33">
        <v>1</v>
      </c>
      <c r="C64" s="41" t="s">
        <v>34</v>
      </c>
      <c r="D64" s="42" t="s">
        <v>35</v>
      </c>
      <c r="E64" s="43" t="s">
        <v>55</v>
      </c>
      <c r="F64" s="85">
        <f>F62-SUM(F65:F73)</f>
        <v>1143</v>
      </c>
      <c r="G64" s="85">
        <f t="shared" ref="G64:H64" si="11">G62-SUM(G65:G73)</f>
        <v>900</v>
      </c>
      <c r="H64" s="85">
        <f t="shared" si="11"/>
        <v>25</v>
      </c>
      <c r="I64" s="86">
        <f>I62-SUM(I65:I73)</f>
        <v>884264</v>
      </c>
      <c r="J64" s="87">
        <f>J62-SUM(J65:J73)</f>
        <v>990320</v>
      </c>
      <c r="K64" s="86">
        <f>K62-SUM(K65:K73)</f>
        <v>1727677</v>
      </c>
      <c r="L64" s="87">
        <f>L62-SUM(L65:L73)</f>
        <v>2046309</v>
      </c>
      <c r="M64" s="86">
        <f t="shared" ref="M64:N64" si="12">M62-SUM(M65:M73)</f>
        <v>62822</v>
      </c>
      <c r="N64" s="87">
        <f t="shared" si="12"/>
        <v>75803</v>
      </c>
      <c r="O64" s="119">
        <f>O62-SUM(O65:O73)</f>
        <v>437669</v>
      </c>
      <c r="P64" s="120">
        <v>45000</v>
      </c>
      <c r="Q64" s="119">
        <f t="shared" ref="Q64:Q73" si="13">O64-P64</f>
        <v>392669</v>
      </c>
    </row>
    <row r="65" spans="2:17" ht="33.950000000000003" customHeight="1" x14ac:dyDescent="0.15">
      <c r="B65" s="33">
        <v>2</v>
      </c>
      <c r="C65" s="41" t="s">
        <v>36</v>
      </c>
      <c r="D65" s="42" t="s">
        <v>35</v>
      </c>
      <c r="E65" s="43" t="s">
        <v>37</v>
      </c>
      <c r="F65" s="85">
        <v>350</v>
      </c>
      <c r="G65" s="85">
        <v>200</v>
      </c>
      <c r="H65" s="85">
        <v>40</v>
      </c>
      <c r="I65" s="88">
        <f>ROUND(I$62*F65/F$62,0)</f>
        <v>270772</v>
      </c>
      <c r="J65" s="89">
        <f>ROUND(J$62*F65/F$62,0)</f>
        <v>303248</v>
      </c>
      <c r="K65" s="88">
        <f>ROUND(K$62*G65/G$62,0)</f>
        <v>383928</v>
      </c>
      <c r="L65" s="89">
        <f>ROUND(L$62*G65/G$62,0)</f>
        <v>454735</v>
      </c>
      <c r="M65" s="88">
        <f>ROUND(M$62*H65/H$62,0)</f>
        <v>100516</v>
      </c>
      <c r="N65" s="89">
        <f>ROUND(N$62*H65/H$62,0)</f>
        <v>121284</v>
      </c>
      <c r="O65" s="121">
        <f>SUM(J65,L65,N65)-SUM(I65,K65,M65)</f>
        <v>124051</v>
      </c>
      <c r="P65" s="120">
        <v>31000</v>
      </c>
      <c r="Q65" s="121">
        <f t="shared" si="13"/>
        <v>93051</v>
      </c>
    </row>
    <row r="66" spans="2:17" ht="33.950000000000003" customHeight="1" x14ac:dyDescent="0.15">
      <c r="B66" s="33">
        <v>3</v>
      </c>
      <c r="C66" s="41" t="s">
        <v>38</v>
      </c>
      <c r="D66" s="42" t="s">
        <v>35</v>
      </c>
      <c r="E66" s="43" t="s">
        <v>39</v>
      </c>
      <c r="F66" s="85">
        <v>30</v>
      </c>
      <c r="G66" s="85">
        <v>0</v>
      </c>
      <c r="H66" s="85">
        <v>35</v>
      </c>
      <c r="I66" s="88">
        <f t="shared" ref="I66:I73" si="14">ROUND(I$62*F66/F$62,0)</f>
        <v>23209</v>
      </c>
      <c r="J66" s="89">
        <f t="shared" ref="J66:K73" si="15">ROUND(J$62*F66/F$62,0)</f>
        <v>25993</v>
      </c>
      <c r="K66" s="88">
        <f t="shared" si="15"/>
        <v>0</v>
      </c>
      <c r="L66" s="89">
        <f t="shared" ref="L66:M73" si="16">ROUND(L$62*G66/G$62,0)</f>
        <v>0</v>
      </c>
      <c r="M66" s="88">
        <f t="shared" si="16"/>
        <v>87952</v>
      </c>
      <c r="N66" s="89">
        <f t="shared" ref="N66:N73" si="17">ROUND(N$62*H66/H$62,0)</f>
        <v>106124</v>
      </c>
      <c r="O66" s="121">
        <f>SUM(J66,L66,N66)-SUM(I66,K66,M66)</f>
        <v>20956</v>
      </c>
      <c r="P66" s="120">
        <v>22500</v>
      </c>
      <c r="Q66" s="121">
        <f t="shared" si="13"/>
        <v>-1544</v>
      </c>
    </row>
    <row r="67" spans="2:17" ht="33.950000000000003" customHeight="1" x14ac:dyDescent="0.15">
      <c r="B67" s="33">
        <v>4</v>
      </c>
      <c r="C67" s="41"/>
      <c r="D67" s="42"/>
      <c r="E67" s="43"/>
      <c r="F67" s="85"/>
      <c r="G67" s="85"/>
      <c r="H67" s="85"/>
      <c r="I67" s="88">
        <f t="shared" si="14"/>
        <v>0</v>
      </c>
      <c r="J67" s="89">
        <f t="shared" si="15"/>
        <v>0</v>
      </c>
      <c r="K67" s="88">
        <f t="shared" si="15"/>
        <v>0</v>
      </c>
      <c r="L67" s="89">
        <f t="shared" si="16"/>
        <v>0</v>
      </c>
      <c r="M67" s="88">
        <f t="shared" si="16"/>
        <v>0</v>
      </c>
      <c r="N67" s="89">
        <f t="shared" si="17"/>
        <v>0</v>
      </c>
      <c r="O67" s="121">
        <f t="shared" ref="O67:O73" si="18">SUM(J67,L67,N67)-SUM(I67,K67,M67)</f>
        <v>0</v>
      </c>
      <c r="P67" s="120"/>
      <c r="Q67" s="121">
        <f t="shared" si="13"/>
        <v>0</v>
      </c>
    </row>
    <row r="68" spans="2:17" ht="33.950000000000003" customHeight="1" x14ac:dyDescent="0.15">
      <c r="B68" s="33">
        <v>5</v>
      </c>
      <c r="C68" s="41"/>
      <c r="D68" s="42"/>
      <c r="E68" s="43"/>
      <c r="F68" s="85"/>
      <c r="G68" s="85"/>
      <c r="H68" s="85"/>
      <c r="I68" s="88">
        <f t="shared" si="14"/>
        <v>0</v>
      </c>
      <c r="J68" s="89">
        <f t="shared" si="15"/>
        <v>0</v>
      </c>
      <c r="K68" s="88">
        <f t="shared" si="15"/>
        <v>0</v>
      </c>
      <c r="L68" s="89">
        <f t="shared" si="16"/>
        <v>0</v>
      </c>
      <c r="M68" s="88">
        <f t="shared" si="16"/>
        <v>0</v>
      </c>
      <c r="N68" s="89">
        <f t="shared" si="17"/>
        <v>0</v>
      </c>
      <c r="O68" s="121">
        <f t="shared" si="18"/>
        <v>0</v>
      </c>
      <c r="P68" s="120"/>
      <c r="Q68" s="121">
        <f t="shared" si="13"/>
        <v>0</v>
      </c>
    </row>
    <row r="69" spans="2:17" ht="33.950000000000003" customHeight="1" x14ac:dyDescent="0.15">
      <c r="B69" s="33">
        <v>6</v>
      </c>
      <c r="C69" s="41"/>
      <c r="D69" s="42"/>
      <c r="E69" s="43"/>
      <c r="F69" s="85"/>
      <c r="G69" s="85"/>
      <c r="H69" s="85"/>
      <c r="I69" s="88">
        <f t="shared" si="14"/>
        <v>0</v>
      </c>
      <c r="J69" s="89">
        <f t="shared" si="15"/>
        <v>0</v>
      </c>
      <c r="K69" s="88">
        <f t="shared" si="15"/>
        <v>0</v>
      </c>
      <c r="L69" s="89">
        <f t="shared" si="16"/>
        <v>0</v>
      </c>
      <c r="M69" s="88">
        <f t="shared" si="16"/>
        <v>0</v>
      </c>
      <c r="N69" s="89">
        <f t="shared" si="17"/>
        <v>0</v>
      </c>
      <c r="O69" s="121">
        <f t="shared" si="18"/>
        <v>0</v>
      </c>
      <c r="P69" s="120"/>
      <c r="Q69" s="121">
        <f t="shared" si="13"/>
        <v>0</v>
      </c>
    </row>
    <row r="70" spans="2:17" ht="33.950000000000003" customHeight="1" x14ac:dyDescent="0.15">
      <c r="B70" s="33">
        <v>7</v>
      </c>
      <c r="C70" s="41"/>
      <c r="D70" s="42"/>
      <c r="E70" s="43"/>
      <c r="F70" s="85"/>
      <c r="G70" s="85"/>
      <c r="H70" s="85"/>
      <c r="I70" s="88">
        <f t="shared" si="14"/>
        <v>0</v>
      </c>
      <c r="J70" s="89">
        <f t="shared" si="15"/>
        <v>0</v>
      </c>
      <c r="K70" s="88">
        <f t="shared" si="15"/>
        <v>0</v>
      </c>
      <c r="L70" s="89">
        <f t="shared" si="16"/>
        <v>0</v>
      </c>
      <c r="M70" s="88">
        <f t="shared" si="16"/>
        <v>0</v>
      </c>
      <c r="N70" s="89">
        <f t="shared" si="17"/>
        <v>0</v>
      </c>
      <c r="O70" s="121">
        <f t="shared" si="18"/>
        <v>0</v>
      </c>
      <c r="P70" s="120"/>
      <c r="Q70" s="121">
        <f t="shared" si="13"/>
        <v>0</v>
      </c>
    </row>
    <row r="71" spans="2:17" ht="33.950000000000003" customHeight="1" x14ac:dyDescent="0.15">
      <c r="B71" s="33">
        <v>8</v>
      </c>
      <c r="C71" s="41"/>
      <c r="D71" s="42"/>
      <c r="E71" s="43"/>
      <c r="F71" s="85"/>
      <c r="G71" s="85"/>
      <c r="H71" s="85"/>
      <c r="I71" s="88">
        <f t="shared" si="14"/>
        <v>0</v>
      </c>
      <c r="J71" s="89">
        <f t="shared" si="15"/>
        <v>0</v>
      </c>
      <c r="K71" s="88">
        <f t="shared" si="15"/>
        <v>0</v>
      </c>
      <c r="L71" s="89">
        <f t="shared" si="16"/>
        <v>0</v>
      </c>
      <c r="M71" s="88">
        <f t="shared" si="16"/>
        <v>0</v>
      </c>
      <c r="N71" s="89">
        <f t="shared" si="17"/>
        <v>0</v>
      </c>
      <c r="O71" s="121">
        <f t="shared" si="18"/>
        <v>0</v>
      </c>
      <c r="P71" s="120"/>
      <c r="Q71" s="121">
        <f t="shared" si="13"/>
        <v>0</v>
      </c>
    </row>
    <row r="72" spans="2:17" ht="33.950000000000003" customHeight="1" x14ac:dyDescent="0.15">
      <c r="B72" s="33">
        <v>9</v>
      </c>
      <c r="C72" s="41"/>
      <c r="D72" s="42"/>
      <c r="E72" s="43"/>
      <c r="F72" s="85"/>
      <c r="G72" s="85"/>
      <c r="H72" s="85"/>
      <c r="I72" s="88">
        <f t="shared" si="14"/>
        <v>0</v>
      </c>
      <c r="J72" s="89">
        <f t="shared" si="15"/>
        <v>0</v>
      </c>
      <c r="K72" s="88">
        <f t="shared" si="15"/>
        <v>0</v>
      </c>
      <c r="L72" s="89">
        <f t="shared" si="16"/>
        <v>0</v>
      </c>
      <c r="M72" s="88">
        <f t="shared" si="16"/>
        <v>0</v>
      </c>
      <c r="N72" s="89">
        <f t="shared" si="17"/>
        <v>0</v>
      </c>
      <c r="O72" s="121">
        <f t="shared" si="18"/>
        <v>0</v>
      </c>
      <c r="P72" s="120"/>
      <c r="Q72" s="121">
        <f t="shared" si="13"/>
        <v>0</v>
      </c>
    </row>
    <row r="73" spans="2:17" ht="33.950000000000003" customHeight="1" x14ac:dyDescent="0.15">
      <c r="B73" s="33">
        <v>10</v>
      </c>
      <c r="C73" s="41"/>
      <c r="D73" s="42"/>
      <c r="E73" s="43"/>
      <c r="F73" s="85"/>
      <c r="G73" s="85"/>
      <c r="H73" s="85"/>
      <c r="I73" s="88">
        <f t="shared" si="14"/>
        <v>0</v>
      </c>
      <c r="J73" s="89">
        <f t="shared" si="15"/>
        <v>0</v>
      </c>
      <c r="K73" s="88">
        <f t="shared" si="15"/>
        <v>0</v>
      </c>
      <c r="L73" s="89">
        <f t="shared" si="16"/>
        <v>0</v>
      </c>
      <c r="M73" s="88">
        <f t="shared" si="16"/>
        <v>0</v>
      </c>
      <c r="N73" s="89">
        <f t="shared" si="17"/>
        <v>0</v>
      </c>
      <c r="O73" s="121">
        <f t="shared" si="18"/>
        <v>0</v>
      </c>
      <c r="P73" s="120"/>
      <c r="Q73" s="121">
        <f t="shared" si="13"/>
        <v>0</v>
      </c>
    </row>
    <row r="74" spans="2:17" ht="33.950000000000003" customHeight="1" x14ac:dyDescent="0.15">
      <c r="B74" s="33"/>
      <c r="C74" s="34" t="s">
        <v>20</v>
      </c>
      <c r="D74" s="35"/>
      <c r="E74" s="36"/>
      <c r="F74" s="37"/>
      <c r="G74" s="37"/>
      <c r="H74" s="37"/>
      <c r="I74" s="66"/>
      <c r="J74" s="90">
        <f>SUM(J64:J73)-SUM(I64:I73)</f>
        <v>141316</v>
      </c>
      <c r="K74" s="90"/>
      <c r="L74" s="90">
        <f>SUM(L64:L73)-SUM(K64:K73)</f>
        <v>389439</v>
      </c>
      <c r="M74" s="90"/>
      <c r="N74" s="90">
        <f>SUM(N64:N73)-SUM(M64:M73)</f>
        <v>51921</v>
      </c>
      <c r="O74" s="90">
        <f>SUM(O64:O73)</f>
        <v>582676</v>
      </c>
      <c r="P74" s="90">
        <f>SUM(P64:P73)</f>
        <v>98500</v>
      </c>
      <c r="Q74" s="90">
        <f>SUM(Q64:Q73)</f>
        <v>484176</v>
      </c>
    </row>
    <row r="75" spans="2:17" x14ac:dyDescent="0.15">
      <c r="B75" s="1" t="s">
        <v>21</v>
      </c>
    </row>
    <row r="76" spans="2:17" x14ac:dyDescent="0.15">
      <c r="B76" s="1" t="s">
        <v>22</v>
      </c>
    </row>
  </sheetData>
  <mergeCells count="16">
    <mergeCell ref="B60:B61"/>
    <mergeCell ref="C60:C61"/>
    <mergeCell ref="D60:D61"/>
    <mergeCell ref="E60:E61"/>
    <mergeCell ref="F60:F61"/>
    <mergeCell ref="Q14:Q18"/>
    <mergeCell ref="G60:G61"/>
    <mergeCell ref="H60:H61"/>
    <mergeCell ref="I60:J60"/>
    <mergeCell ref="K60:L60"/>
    <mergeCell ref="M60:N60"/>
    <mergeCell ref="P14:P16"/>
    <mergeCell ref="K14:K16"/>
    <mergeCell ref="I21:I25"/>
    <mergeCell ref="I26:I30"/>
    <mergeCell ref="I31:I33"/>
  </mergeCells>
  <phoneticPr fontId="2"/>
  <conditionalFormatting sqref="J74">
    <cfRule type="cellIs" dxfId="2" priority="3" operator="notEqual">
      <formula>$G$43</formula>
    </cfRule>
  </conditionalFormatting>
  <conditionalFormatting sqref="L74">
    <cfRule type="cellIs" dxfId="1" priority="2" operator="notEqual">
      <formula>$G$48</formula>
    </cfRule>
  </conditionalFormatting>
  <conditionalFormatting sqref="N74">
    <cfRule type="cellIs" dxfId="0" priority="1" operator="notEqual">
      <formula>$G$53</formula>
    </cfRule>
  </conditionalFormatting>
  <dataValidations disablePrompts="1" count="1">
    <dataValidation type="list" allowBlank="1" showInputMessage="1" showErrorMessage="1" sqref="Q21:Q34" xr:uid="{0D589EC1-6EE9-4D9D-9FFC-5118716288C7}">
      <formula1>$Q$19</formula1>
    </dataValidation>
  </dataValidations>
  <pageMargins left="0.35433070866141736" right="0.11811023622047245" top="0.59055118110236227" bottom="0.59055118110236227"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按分算出表</vt:lpstr>
      <vt:lpstr>記入例</vt:lpstr>
      <vt:lpstr>按分算出表!Print_Area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2025-08-18T07:47:46Z</dcterms:modified>
  <cp:category/>
  <cp:contentStatus/>
</cp:coreProperties>
</file>