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lgw-fs01\共有ファイル\健康\002高齢介護支援室\04　補助事業（介護保険事業費補助金、モデル事業、基金ほか）\17　電力・ガス・食料品等価格高騰重点支援地方交付金\水俣市高齢者施設等物価高騰対策支援金\令和７年度\"/>
    </mc:Choice>
  </mc:AlternateContent>
  <xr:revisionPtr revIDLastSave="0" documentId="13_ncr:1_{1B9873EE-E752-448B-825F-336A756053AA}" xr6:coauthVersionLast="36" xr6:coauthVersionMax="36" xr10:uidLastSave="{00000000-0000-0000-0000-000000000000}"/>
  <bookViews>
    <workbookView xWindow="0" yWindow="0" windowWidth="28800" windowHeight="12525" activeTab="1" xr2:uid="{00000000-000D-0000-FFFF-FFFF00000000}"/>
  </bookViews>
  <sheets>
    <sheet name="①申請書兼請求書（R7.1～R7.3版）" sheetId="1" r:id="rId1"/>
    <sheet name="②申請・実績一覧（R7.1～R7.3版） " sheetId="2" r:id="rId2"/>
    <sheet name="③口座通帳写し" sheetId="6" r:id="rId3"/>
    <sheet name="④委任状" sheetId="5" r:id="rId4"/>
    <sheet name="⑤みなし有料重説写し" sheetId="7" r:id="rId5"/>
    <sheet name="DB" sheetId="3" r:id="rId6"/>
    <sheet name="台帳格納" sheetId="4" r:id="rId7"/>
  </sheets>
  <definedNames>
    <definedName name="_xlnm._FilterDatabase" localSheetId="1" hidden="1">'②申請・実績一覧（R7.1～R7.3版） '!$B$4:$R$34</definedName>
    <definedName name="①入所系">DB!$C$4:$C$17</definedName>
    <definedName name="①入所系支援金区分">DB!$I$4:$I$8</definedName>
    <definedName name="②入所系【有料】">DB!$D$4:$D$17</definedName>
    <definedName name="②入所系【有料】支援金区分">DB!$J$4:$J$8</definedName>
    <definedName name="③通所系">DB!$E$4:$E$17</definedName>
    <definedName name="③通所系支援金区分">DB!$K$4:$K$8</definedName>
    <definedName name="④訪問系">DB!$F$4:$F$17</definedName>
    <definedName name="④訪問系支援金区分">DB!$L$4:$L$8</definedName>
    <definedName name="_xlnm.Print_Area" localSheetId="0">'①申請書兼請求書（R7.1～R7.3版）'!$A$1:$M$83</definedName>
    <definedName name="_xlnm.Print_Area" localSheetId="1">'②申請・実績一覧（R7.1～R7.3版） '!$A$1:$Q$50</definedName>
    <definedName name="_xlnm.Print_Area" localSheetId="2">③口座通帳写し!$B$1:$I$51</definedName>
    <definedName name="_xlnm.Print_Area" localSheetId="3">④委任状!$B$1:$N$45</definedName>
    <definedName name="_xlnm.Print_Area" localSheetId="4">⑤みなし有料重説写し!$A$3:$I$52</definedName>
    <definedName name="_xlnm.Print_Area" localSheetId="6">台帳格納!$A$1:$AL$34</definedName>
    <definedName name="_xlnm.Print_Titles" localSheetId="1">'②申請・実績一覧（R7.1～R7.3版） '!$1:$4</definedName>
    <definedName name="確認済フラグ">DB!$T$3:$T$17</definedName>
    <definedName name="金融機関コード">DB!$W$3:$X$1207</definedName>
    <definedName name="支援金額">DB!$N$3:$R$17</definedName>
    <definedName name="施設区分">DB!$B$3:$B$7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2" l="1"/>
  <c r="N7" i="2"/>
  <c r="N8" i="2"/>
  <c r="N9" i="2"/>
  <c r="N10" i="2"/>
  <c r="N11" i="2"/>
  <c r="N12" i="2"/>
  <c r="N13" i="2"/>
  <c r="N14" i="2"/>
  <c r="N5" i="2"/>
  <c r="D15" i="6"/>
  <c r="D14" i="6"/>
  <c r="M6" i="2"/>
  <c r="M7" i="2"/>
  <c r="M8" i="2"/>
  <c r="M9" i="2"/>
  <c r="M10" i="2"/>
  <c r="M11" i="2"/>
  <c r="M12" i="2"/>
  <c r="M13" i="2"/>
  <c r="M14" i="2"/>
  <c r="M5" i="2"/>
  <c r="O6" i="2" l="1"/>
  <c r="O7" i="2"/>
  <c r="O8" i="2"/>
  <c r="O9" i="2"/>
  <c r="O10" i="2"/>
  <c r="O11" i="2"/>
  <c r="O12" i="2"/>
  <c r="O13" i="2"/>
  <c r="O14" i="2"/>
  <c r="M15" i="2"/>
  <c r="O15" i="2" s="1"/>
  <c r="M16" i="2"/>
  <c r="O16" i="2" s="1"/>
  <c r="M17" i="2"/>
  <c r="O17" i="2" s="1"/>
  <c r="M18" i="2"/>
  <c r="O18" i="2" s="1"/>
  <c r="M19" i="2"/>
  <c r="O19" i="2" s="1"/>
  <c r="O5" i="2"/>
  <c r="M34" i="2"/>
  <c r="M33" i="2"/>
  <c r="M32" i="2"/>
  <c r="M31" i="2"/>
  <c r="M30" i="2"/>
  <c r="M29" i="2"/>
  <c r="M28" i="2"/>
  <c r="M27" i="2"/>
  <c r="M26" i="2"/>
  <c r="M25" i="2"/>
  <c r="O25" i="2"/>
  <c r="O26" i="2"/>
  <c r="O27" i="2"/>
  <c r="O28" i="2"/>
  <c r="O29" i="2"/>
  <c r="O30" i="2"/>
  <c r="O31" i="2"/>
  <c r="O32" i="2"/>
  <c r="O33" i="2"/>
  <c r="O34" i="2"/>
  <c r="L34" i="2"/>
  <c r="L33" i="2"/>
  <c r="L32" i="2"/>
  <c r="L31" i="2"/>
  <c r="L30" i="2"/>
  <c r="L29" i="2"/>
  <c r="L28" i="2"/>
  <c r="L27" i="2"/>
  <c r="L26" i="2"/>
  <c r="L25" i="2"/>
  <c r="K34" i="2"/>
  <c r="N34" i="2" s="1"/>
  <c r="K33" i="2"/>
  <c r="N33" i="2" s="1"/>
  <c r="K32" i="2"/>
  <c r="N32" i="2" s="1"/>
  <c r="K31" i="2"/>
  <c r="N31" i="2" s="1"/>
  <c r="K30" i="2"/>
  <c r="N30" i="2" s="1"/>
  <c r="K29" i="2"/>
  <c r="N29" i="2" s="1"/>
  <c r="K28" i="2"/>
  <c r="N28" i="2" s="1"/>
  <c r="K27" i="2"/>
  <c r="N27" i="2" s="1"/>
  <c r="K26" i="2"/>
  <c r="N26" i="2" s="1"/>
  <c r="K25" i="2"/>
  <c r="N25" i="2" s="1"/>
  <c r="O35" i="2" l="1"/>
  <c r="P6" i="1"/>
  <c r="P7" i="1"/>
  <c r="P10" i="1"/>
  <c r="P11" i="1"/>
  <c r="P8" i="1"/>
  <c r="P9" i="1"/>
  <c r="P12" i="1"/>
  <c r="P13" i="1"/>
  <c r="P14" i="1"/>
  <c r="P15" i="1"/>
  <c r="P16" i="1"/>
  <c r="P17" i="1"/>
  <c r="P26" i="1"/>
  <c r="P31" i="1"/>
  <c r="P32" i="1"/>
  <c r="Q32" i="1" s="1"/>
  <c r="M33" i="1" s="1"/>
  <c r="P33" i="1"/>
  <c r="P34" i="1"/>
  <c r="P35" i="1"/>
  <c r="Q35" i="1"/>
  <c r="P36" i="1"/>
  <c r="R36" i="1" s="1"/>
  <c r="P37" i="1"/>
  <c r="P38" i="1"/>
  <c r="P39" i="1"/>
  <c r="O40" i="1"/>
  <c r="AK5" i="2" l="1"/>
  <c r="X4" i="2"/>
  <c r="X14" i="2" l="1"/>
  <c r="AI34" i="2" l="1"/>
  <c r="AH34" i="2"/>
  <c r="AI33" i="2"/>
  <c r="AH33" i="2"/>
  <c r="AJ33" i="2" s="1"/>
  <c r="AI32" i="2"/>
  <c r="AH32" i="2"/>
  <c r="AI31" i="2"/>
  <c r="AH31" i="2"/>
  <c r="AJ31" i="2" s="1"/>
  <c r="AI30" i="2"/>
  <c r="AH30" i="2"/>
  <c r="AI29" i="2"/>
  <c r="AH29" i="2"/>
  <c r="AJ29" i="2" s="1"/>
  <c r="AI28" i="2"/>
  <c r="AH28" i="2"/>
  <c r="AI27" i="2"/>
  <c r="AH27" i="2"/>
  <c r="AJ27" i="2" s="1"/>
  <c r="AI26" i="2"/>
  <c r="AH26" i="2"/>
  <c r="AI25" i="2"/>
  <c r="AH25" i="2"/>
  <c r="AJ25" i="2" s="1"/>
  <c r="AI24" i="2"/>
  <c r="AH24" i="2"/>
  <c r="AI23" i="2"/>
  <c r="AH23" i="2"/>
  <c r="AJ23" i="2" s="1"/>
  <c r="X34" i="2"/>
  <c r="Y34" i="2" s="1"/>
  <c r="X33" i="2"/>
  <c r="Y33" i="2" s="1"/>
  <c r="X32" i="2"/>
  <c r="Y32" i="2" s="1"/>
  <c r="X31" i="2"/>
  <c r="Y31" i="2" s="1"/>
  <c r="X30" i="2"/>
  <c r="Y30" i="2" s="1"/>
  <c r="X29" i="2"/>
  <c r="Y29" i="2" s="1"/>
  <c r="X28" i="2"/>
  <c r="Y28" i="2" s="1"/>
  <c r="X27" i="2"/>
  <c r="Y27" i="2" s="1"/>
  <c r="X26" i="2"/>
  <c r="Y26" i="2" s="1"/>
  <c r="X25" i="2"/>
  <c r="Y25" i="2" s="1"/>
  <c r="T34" i="2"/>
  <c r="U34" i="2" s="1"/>
  <c r="T33" i="2"/>
  <c r="U33" i="2" s="1"/>
  <c r="T32" i="2"/>
  <c r="U32" i="2" s="1"/>
  <c r="T31" i="2"/>
  <c r="U31" i="2" s="1"/>
  <c r="T30" i="2"/>
  <c r="U30" i="2" s="1"/>
  <c r="T29" i="2"/>
  <c r="U29" i="2" s="1"/>
  <c r="T28" i="2"/>
  <c r="U28" i="2" s="1"/>
  <c r="T27" i="2"/>
  <c r="U27" i="2" s="1"/>
  <c r="T26" i="2"/>
  <c r="U26" i="2" s="1"/>
  <c r="T25" i="2"/>
  <c r="U25" i="2" s="1"/>
  <c r="T24" i="2"/>
  <c r="U24" i="2" s="1"/>
  <c r="T23" i="2"/>
  <c r="U23" i="2" s="1"/>
  <c r="AK5" i="4"/>
  <c r="AM34" i="4"/>
  <c r="AM33" i="4"/>
  <c r="AM32" i="4"/>
  <c r="AM31" i="4"/>
  <c r="AM30" i="4"/>
  <c r="AM29" i="4"/>
  <c r="AM28" i="4"/>
  <c r="AM27" i="4"/>
  <c r="AM26" i="4"/>
  <c r="AM25" i="4"/>
  <c r="AM24" i="4"/>
  <c r="AM23" i="4"/>
  <c r="AM22" i="4"/>
  <c r="AM21" i="4"/>
  <c r="AM20" i="4"/>
  <c r="AM19" i="4"/>
  <c r="AM18" i="4"/>
  <c r="AM17" i="4"/>
  <c r="AM16" i="4"/>
  <c r="AM15" i="4"/>
  <c r="AM14" i="4"/>
  <c r="AM13" i="4"/>
  <c r="AM12" i="4"/>
  <c r="AM11" i="4"/>
  <c r="AM10" i="4"/>
  <c r="AM9" i="4"/>
  <c r="AM8" i="4"/>
  <c r="AM7" i="4"/>
  <c r="AM6" i="4"/>
  <c r="AM5" i="4"/>
  <c r="AR34" i="2"/>
  <c r="AR33" i="2"/>
  <c r="AR32" i="2"/>
  <c r="AR31" i="2"/>
  <c r="AS31" i="2" s="1"/>
  <c r="AT31" i="2" s="1"/>
  <c r="AR30" i="2"/>
  <c r="AR29" i="2"/>
  <c r="AR28" i="2"/>
  <c r="AS28" i="2" s="1"/>
  <c r="AT28" i="2" s="1"/>
  <c r="AR27" i="2"/>
  <c r="AS27" i="2" s="1"/>
  <c r="AT27" i="2" s="1"/>
  <c r="AR26" i="2"/>
  <c r="AR25" i="2"/>
  <c r="AS25" i="2" s="1"/>
  <c r="AT25" i="2" s="1"/>
  <c r="AR24" i="2"/>
  <c r="AS24" i="2" s="1"/>
  <c r="AT24" i="2" s="1"/>
  <c r="AR23" i="2"/>
  <c r="AR22" i="2"/>
  <c r="AR21" i="2"/>
  <c r="AR20" i="2"/>
  <c r="AR19" i="2"/>
  <c r="AR18" i="2"/>
  <c r="AR17" i="2"/>
  <c r="AR16" i="2"/>
  <c r="AR15" i="2"/>
  <c r="AR14" i="2"/>
  <c r="AR13" i="2"/>
  <c r="AS13" i="2" s="1"/>
  <c r="AT13" i="2" s="1"/>
  <c r="AR12" i="2"/>
  <c r="AR11" i="2"/>
  <c r="AR10" i="2"/>
  <c r="AR9" i="2"/>
  <c r="AR8" i="2"/>
  <c r="AR7" i="2"/>
  <c r="AR6" i="2"/>
  <c r="AR5" i="2"/>
  <c r="AS29" i="2" l="1"/>
  <c r="AT29" i="2" s="1"/>
  <c r="AS30" i="2"/>
  <c r="AT30" i="2" s="1"/>
  <c r="AJ24" i="2"/>
  <c r="AJ28" i="2"/>
  <c r="AJ32" i="2"/>
  <c r="AS32" i="2"/>
  <c r="AT32" i="2" s="1"/>
  <c r="AS33" i="2"/>
  <c r="AT33" i="2" s="1"/>
  <c r="AS34" i="2"/>
  <c r="AT34" i="2" s="1"/>
  <c r="AJ26" i="2"/>
  <c r="AJ30" i="2"/>
  <c r="AJ34" i="2"/>
  <c r="AS12" i="2"/>
  <c r="AT12" i="2" s="1"/>
  <c r="AS5" i="2"/>
  <c r="AT5" i="2" s="1"/>
  <c r="AS21" i="2"/>
  <c r="AT21" i="2" s="1"/>
  <c r="AS20" i="2"/>
  <c r="AT20" i="2" s="1"/>
  <c r="AS14" i="2"/>
  <c r="AT14" i="2" s="1"/>
  <c r="AS22" i="2"/>
  <c r="AT22" i="2" s="1"/>
  <c r="AS15" i="2"/>
  <c r="AT15" i="2" s="1"/>
  <c r="AS23" i="2"/>
  <c r="AT23" i="2" s="1"/>
  <c r="AS8" i="2"/>
  <c r="AT8" i="2" s="1"/>
  <c r="AS16" i="2"/>
  <c r="AT16" i="2" s="1"/>
  <c r="AS9" i="2"/>
  <c r="AT9" i="2" s="1"/>
  <c r="AS17" i="2"/>
  <c r="AT17" i="2" s="1"/>
  <c r="AS6" i="2"/>
  <c r="AT6" i="2" s="1"/>
  <c r="AS10" i="2"/>
  <c r="AT10" i="2" s="1"/>
  <c r="AS18" i="2"/>
  <c r="AT18" i="2" s="1"/>
  <c r="AS26" i="2"/>
  <c r="AT26" i="2" s="1"/>
  <c r="AS7" i="2"/>
  <c r="AT7" i="2" s="1"/>
  <c r="AS11" i="2"/>
  <c r="AT11" i="2" s="1"/>
  <c r="AS19" i="2"/>
  <c r="AT19" i="2" s="1"/>
  <c r="N2" i="5"/>
  <c r="Q2" i="2"/>
  <c r="X24" i="2" l="1"/>
  <c r="Y24" i="2" s="1"/>
  <c r="X23" i="2"/>
  <c r="Y23" i="2" s="1"/>
  <c r="X22" i="2"/>
  <c r="X21" i="2"/>
  <c r="Y21" i="2" s="1"/>
  <c r="X20" i="2"/>
  <c r="Y20" i="2" s="1"/>
  <c r="X19" i="2"/>
  <c r="Y19" i="2" s="1"/>
  <c r="X18" i="2"/>
  <c r="Y18" i="2" s="1"/>
  <c r="X17" i="2"/>
  <c r="Y17" i="2" s="1"/>
  <c r="X16" i="2"/>
  <c r="Y16" i="2" s="1"/>
  <c r="X15" i="2"/>
  <c r="Y15" i="2" s="1"/>
  <c r="X13" i="2"/>
  <c r="Y13" i="2" s="1"/>
  <c r="X12" i="2"/>
  <c r="Y12" i="2" s="1"/>
  <c r="X11" i="2"/>
  <c r="Y11" i="2" s="1"/>
  <c r="X10" i="2"/>
  <c r="Y10" i="2" s="1"/>
  <c r="X9" i="2"/>
  <c r="Y9" i="2" s="1"/>
  <c r="X8" i="2"/>
  <c r="Y8" i="2" s="1"/>
  <c r="X7" i="2"/>
  <c r="Y7" i="2" s="1"/>
  <c r="X6" i="2"/>
  <c r="Y6" i="2" s="1"/>
  <c r="X5" i="2"/>
  <c r="G49" i="2"/>
  <c r="F49" i="2"/>
  <c r="E49" i="2"/>
  <c r="D49" i="2"/>
  <c r="Y14" i="2" s="1"/>
  <c r="Y5" i="2" l="1"/>
  <c r="Y22" i="2"/>
  <c r="D14" i="7"/>
  <c r="D64" i="7" s="1"/>
  <c r="D13" i="7"/>
  <c r="D63" i="7" s="1"/>
  <c r="D12" i="7"/>
  <c r="D62" i="7" s="1"/>
  <c r="I4" i="7"/>
  <c r="I54" i="7" s="1"/>
  <c r="D112" i="7" l="1"/>
  <c r="D114" i="7"/>
  <c r="D162" i="7"/>
  <c r="D164" i="7"/>
  <c r="I104" i="7"/>
  <c r="I154" i="7"/>
  <c r="D113" i="7"/>
  <c r="D163" i="7"/>
  <c r="D13" i="6"/>
  <c r="D12" i="6"/>
  <c r="I4" i="6"/>
  <c r="H38" i="5" l="1"/>
  <c r="H41" i="5"/>
  <c r="H40" i="5"/>
  <c r="H39" i="5"/>
  <c r="H33" i="5"/>
  <c r="H35" i="5"/>
  <c r="H34" i="5"/>
  <c r="H23" i="5"/>
  <c r="H21" i="5"/>
  <c r="H22" i="5"/>
  <c r="AD34" i="4" l="1"/>
  <c r="AD33" i="4"/>
  <c r="AD32" i="4"/>
  <c r="AD31" i="4"/>
  <c r="AD30" i="4"/>
  <c r="AD29" i="4"/>
  <c r="AD28" i="4"/>
  <c r="AD27" i="4"/>
  <c r="AD26" i="4"/>
  <c r="AD25" i="4"/>
  <c r="AD24" i="4"/>
  <c r="AD23" i="4"/>
  <c r="AD22" i="4"/>
  <c r="AD21" i="4"/>
  <c r="AD20" i="4"/>
  <c r="AD19" i="4"/>
  <c r="AD18" i="4"/>
  <c r="AD17" i="4"/>
  <c r="AD16" i="4"/>
  <c r="AD15" i="4"/>
  <c r="AD14" i="4"/>
  <c r="AD13" i="4"/>
  <c r="AD12" i="4"/>
  <c r="AD11" i="4"/>
  <c r="AD10" i="4"/>
  <c r="AD9" i="4"/>
  <c r="AD8" i="4"/>
  <c r="AD7" i="4"/>
  <c r="AD6" i="4"/>
  <c r="AD5" i="4"/>
  <c r="P2" i="1"/>
  <c r="AA29" i="4" l="1"/>
  <c r="AB29" i="4"/>
  <c r="AC29" i="4"/>
  <c r="AE29" i="4"/>
  <c r="AF29" i="4"/>
  <c r="AG29" i="4"/>
  <c r="AH29" i="4"/>
  <c r="AI29" i="4"/>
  <c r="AK29" i="4"/>
  <c r="AA30" i="4"/>
  <c r="AB30" i="4"/>
  <c r="AC30" i="4"/>
  <c r="AE30" i="4"/>
  <c r="AF30" i="4"/>
  <c r="AG30" i="4"/>
  <c r="AH30" i="4"/>
  <c r="AI30" i="4"/>
  <c r="AK30" i="4"/>
  <c r="AA31" i="4"/>
  <c r="AB31" i="4"/>
  <c r="AC31" i="4"/>
  <c r="AE31" i="4"/>
  <c r="AF31" i="4"/>
  <c r="AG31" i="4"/>
  <c r="AH31" i="4"/>
  <c r="AI31" i="4"/>
  <c r="AK31" i="4"/>
  <c r="AA32" i="4"/>
  <c r="AB32" i="4"/>
  <c r="AC32" i="4"/>
  <c r="AE32" i="4"/>
  <c r="AF32" i="4"/>
  <c r="AG32" i="4"/>
  <c r="AH32" i="4"/>
  <c r="AI32" i="4"/>
  <c r="AK32" i="4"/>
  <c r="AA33" i="4"/>
  <c r="AB33" i="4"/>
  <c r="AC33" i="4"/>
  <c r="AE33" i="4"/>
  <c r="AF33" i="4"/>
  <c r="AG33" i="4"/>
  <c r="AH33" i="4"/>
  <c r="AI33" i="4"/>
  <c r="AK33" i="4"/>
  <c r="AA34" i="4"/>
  <c r="AB34" i="4"/>
  <c r="AC34" i="4"/>
  <c r="AE34" i="4"/>
  <c r="AF34" i="4"/>
  <c r="AG34" i="4"/>
  <c r="AH34" i="4"/>
  <c r="AI34" i="4"/>
  <c r="AK34" i="4"/>
  <c r="AA6" i="4"/>
  <c r="AB6" i="4"/>
  <c r="AC6" i="4"/>
  <c r="X6" i="4" s="1"/>
  <c r="AE6" i="4"/>
  <c r="AF6" i="4"/>
  <c r="AG6" i="4"/>
  <c r="AH6" i="4"/>
  <c r="AI6" i="4"/>
  <c r="AK6" i="4"/>
  <c r="AA7" i="4"/>
  <c r="AB7" i="4"/>
  <c r="AC7" i="4"/>
  <c r="AE7" i="4"/>
  <c r="AF7" i="4"/>
  <c r="AG7" i="4"/>
  <c r="AH7" i="4"/>
  <c r="AI7" i="4"/>
  <c r="AK7" i="4"/>
  <c r="AA8" i="4"/>
  <c r="AB8" i="4"/>
  <c r="AC8" i="4"/>
  <c r="AE8" i="4"/>
  <c r="AF8" i="4"/>
  <c r="AG8" i="4"/>
  <c r="AH8" i="4"/>
  <c r="AI8" i="4"/>
  <c r="AK8" i="4"/>
  <c r="AA9" i="4"/>
  <c r="AB9" i="4"/>
  <c r="AC9" i="4"/>
  <c r="V9" i="4" s="1"/>
  <c r="AE9" i="4"/>
  <c r="AF9" i="4"/>
  <c r="AG9" i="4"/>
  <c r="AH9" i="4"/>
  <c r="AI9" i="4"/>
  <c r="AK9" i="4"/>
  <c r="AA10" i="4"/>
  <c r="AB10" i="4"/>
  <c r="AC10" i="4"/>
  <c r="V10" i="4" s="1"/>
  <c r="AE10" i="4"/>
  <c r="AF10" i="4"/>
  <c r="AG10" i="4"/>
  <c r="AH10" i="4"/>
  <c r="AI10" i="4"/>
  <c r="AK10" i="4"/>
  <c r="AA11" i="4"/>
  <c r="AB11" i="4"/>
  <c r="AC11" i="4"/>
  <c r="AE11" i="4"/>
  <c r="AF11" i="4"/>
  <c r="AG11" i="4"/>
  <c r="AH11" i="4"/>
  <c r="AI11" i="4"/>
  <c r="AK11" i="4"/>
  <c r="AA12" i="4"/>
  <c r="AB12" i="4"/>
  <c r="AC12" i="4"/>
  <c r="AE12" i="4"/>
  <c r="AF12" i="4"/>
  <c r="AG12" i="4"/>
  <c r="AH12" i="4"/>
  <c r="AI12" i="4"/>
  <c r="AK12" i="4"/>
  <c r="AA13" i="4"/>
  <c r="AB13" i="4"/>
  <c r="AC13" i="4"/>
  <c r="V13" i="4" s="1"/>
  <c r="AE13" i="4"/>
  <c r="AF13" i="4"/>
  <c r="AG13" i="4"/>
  <c r="AH13" i="4"/>
  <c r="AI13" i="4"/>
  <c r="AK13" i="4"/>
  <c r="AA14" i="4"/>
  <c r="AB14" i="4"/>
  <c r="AC14" i="4"/>
  <c r="O14" i="4" s="1"/>
  <c r="AE14" i="4"/>
  <c r="AF14" i="4"/>
  <c r="AG14" i="4"/>
  <c r="AH14" i="4"/>
  <c r="AI14" i="4"/>
  <c r="AK14" i="4"/>
  <c r="AA15" i="4"/>
  <c r="AB15" i="4"/>
  <c r="AC15" i="4"/>
  <c r="AE15" i="4"/>
  <c r="AF15" i="4"/>
  <c r="AG15" i="4"/>
  <c r="AH15" i="4"/>
  <c r="AI15" i="4"/>
  <c r="AK15" i="4"/>
  <c r="AA16" i="4"/>
  <c r="AB16" i="4"/>
  <c r="AC16" i="4"/>
  <c r="AE16" i="4"/>
  <c r="AF16" i="4"/>
  <c r="AG16" i="4"/>
  <c r="AH16" i="4"/>
  <c r="AI16" i="4"/>
  <c r="AK16" i="4"/>
  <c r="AA17" i="4"/>
  <c r="AB17" i="4"/>
  <c r="AC17" i="4"/>
  <c r="AE17" i="4"/>
  <c r="AF17" i="4"/>
  <c r="AG17" i="4"/>
  <c r="AH17" i="4"/>
  <c r="AI17" i="4"/>
  <c r="AK17" i="4"/>
  <c r="AA18" i="4"/>
  <c r="AB18" i="4"/>
  <c r="AC18" i="4"/>
  <c r="AE18" i="4"/>
  <c r="AF18" i="4"/>
  <c r="AG18" i="4"/>
  <c r="AH18" i="4"/>
  <c r="AI18" i="4"/>
  <c r="AK18" i="4"/>
  <c r="AA19" i="4"/>
  <c r="AB19" i="4"/>
  <c r="AC19" i="4"/>
  <c r="AE19" i="4"/>
  <c r="AF19" i="4"/>
  <c r="AG19" i="4"/>
  <c r="AH19" i="4"/>
  <c r="AI19" i="4"/>
  <c r="AK19" i="4"/>
  <c r="AA20" i="4"/>
  <c r="AB20" i="4"/>
  <c r="AC20" i="4"/>
  <c r="AE20" i="4"/>
  <c r="AF20" i="4"/>
  <c r="AG20" i="4"/>
  <c r="AH20" i="4"/>
  <c r="AI20" i="4"/>
  <c r="AK20" i="4"/>
  <c r="AA21" i="4"/>
  <c r="AB21" i="4"/>
  <c r="AC21" i="4"/>
  <c r="AE21" i="4"/>
  <c r="AF21" i="4"/>
  <c r="AG21" i="4"/>
  <c r="AH21" i="4"/>
  <c r="AI21" i="4"/>
  <c r="AJ21" i="4"/>
  <c r="AK21" i="4"/>
  <c r="AA22" i="4"/>
  <c r="AB22" i="4"/>
  <c r="AC22" i="4"/>
  <c r="AE22" i="4"/>
  <c r="AF22" i="4"/>
  <c r="AG22" i="4"/>
  <c r="AH22" i="4"/>
  <c r="AI22" i="4"/>
  <c r="AK22" i="4"/>
  <c r="AA23" i="4"/>
  <c r="AB23" i="4"/>
  <c r="AC23" i="4"/>
  <c r="AE23" i="4"/>
  <c r="AF23" i="4"/>
  <c r="AG23" i="4"/>
  <c r="AH23" i="4"/>
  <c r="AI23" i="4"/>
  <c r="AK23" i="4"/>
  <c r="AA24" i="4"/>
  <c r="AB24" i="4"/>
  <c r="AC24" i="4"/>
  <c r="AE24" i="4"/>
  <c r="AF24" i="4"/>
  <c r="AG24" i="4"/>
  <c r="AH24" i="4"/>
  <c r="AI24" i="4"/>
  <c r="AK24" i="4"/>
  <c r="AA25" i="4"/>
  <c r="AB25" i="4"/>
  <c r="AC25" i="4"/>
  <c r="AE25" i="4"/>
  <c r="AF25" i="4"/>
  <c r="AG25" i="4"/>
  <c r="AH25" i="4"/>
  <c r="AI25" i="4"/>
  <c r="AK25" i="4"/>
  <c r="AA26" i="4"/>
  <c r="AB26" i="4"/>
  <c r="AC26" i="4"/>
  <c r="AE26" i="4"/>
  <c r="AF26" i="4"/>
  <c r="AG26" i="4"/>
  <c r="AH26" i="4"/>
  <c r="AI26" i="4"/>
  <c r="AK26" i="4"/>
  <c r="AA27" i="4"/>
  <c r="AB27" i="4"/>
  <c r="AC27" i="4"/>
  <c r="AE27" i="4"/>
  <c r="AF27" i="4"/>
  <c r="AG27" i="4"/>
  <c r="AH27" i="4"/>
  <c r="AI27" i="4"/>
  <c r="AK27" i="4"/>
  <c r="AA28" i="4"/>
  <c r="AB28" i="4"/>
  <c r="AC28" i="4"/>
  <c r="AE28" i="4"/>
  <c r="AF28" i="4"/>
  <c r="AG28" i="4"/>
  <c r="AH28" i="4"/>
  <c r="AI28" i="4"/>
  <c r="AK28" i="4"/>
  <c r="AB5" i="4"/>
  <c r="AC5" i="4"/>
  <c r="U5" i="4" s="1"/>
  <c r="AE5" i="4"/>
  <c r="AF5" i="4"/>
  <c r="AG5" i="4"/>
  <c r="AH5" i="4"/>
  <c r="AI5" i="4"/>
  <c r="AA5" i="4"/>
  <c r="AO33" i="2"/>
  <c r="AN33" i="2"/>
  <c r="AL33" i="2"/>
  <c r="AM33" i="2" s="1"/>
  <c r="AK33" i="2"/>
  <c r="AF33" i="2"/>
  <c r="AG33" i="2" s="1"/>
  <c r="AE33" i="2"/>
  <c r="AC33" i="2"/>
  <c r="AB33" i="2"/>
  <c r="AA33" i="2"/>
  <c r="Z33" i="2"/>
  <c r="V33" i="2"/>
  <c r="W33" i="2" s="1"/>
  <c r="AJ33" i="4"/>
  <c r="AO32" i="2"/>
  <c r="AN32" i="2"/>
  <c r="AL32" i="2"/>
  <c r="AM32" i="2" s="1"/>
  <c r="AK32" i="2"/>
  <c r="AF32" i="2"/>
  <c r="AG32" i="2" s="1"/>
  <c r="AE32" i="2"/>
  <c r="AC32" i="2"/>
  <c r="AB32" i="2"/>
  <c r="AA32" i="2"/>
  <c r="Z32" i="2"/>
  <c r="V32" i="2"/>
  <c r="W32" i="2" s="1"/>
  <c r="AJ32" i="4"/>
  <c r="AO31" i="2"/>
  <c r="AN31" i="2"/>
  <c r="AL31" i="2"/>
  <c r="AM31" i="2" s="1"/>
  <c r="AK31" i="2"/>
  <c r="AF31" i="2"/>
  <c r="AG31" i="2" s="1"/>
  <c r="AE31" i="2"/>
  <c r="AC31" i="2"/>
  <c r="AB31" i="2"/>
  <c r="AA31" i="2"/>
  <c r="Z31" i="2"/>
  <c r="V31" i="2"/>
  <c r="W31" i="2" s="1"/>
  <c r="AJ31" i="4"/>
  <c r="AO30" i="2"/>
  <c r="AN30" i="2"/>
  <c r="AL30" i="2"/>
  <c r="AM30" i="2" s="1"/>
  <c r="AK30" i="2"/>
  <c r="AF30" i="2"/>
  <c r="AG30" i="2" s="1"/>
  <c r="AE30" i="2"/>
  <c r="AC30" i="2"/>
  <c r="AB30" i="2"/>
  <c r="AA30" i="2"/>
  <c r="Z30" i="2"/>
  <c r="V30" i="2"/>
  <c r="W30" i="2" s="1"/>
  <c r="AJ30" i="4"/>
  <c r="AO29" i="2"/>
  <c r="AN29" i="2"/>
  <c r="AL29" i="2"/>
  <c r="AM29" i="2" s="1"/>
  <c r="AK29" i="2"/>
  <c r="AF29" i="2"/>
  <c r="AG29" i="2" s="1"/>
  <c r="AE29" i="2"/>
  <c r="AC29" i="2"/>
  <c r="AB29" i="2"/>
  <c r="AA29" i="2"/>
  <c r="Z29" i="2"/>
  <c r="V29" i="2"/>
  <c r="W29" i="2" s="1"/>
  <c r="AJ29" i="4"/>
  <c r="AO28" i="2"/>
  <c r="AN28" i="2"/>
  <c r="AL28" i="2"/>
  <c r="AM28" i="2" s="1"/>
  <c r="AK28" i="2"/>
  <c r="AF28" i="2"/>
  <c r="AG28" i="2" s="1"/>
  <c r="AE28" i="2"/>
  <c r="AC28" i="2"/>
  <c r="AB28" i="2"/>
  <c r="AA28" i="2"/>
  <c r="Z28" i="2"/>
  <c r="V28" i="2"/>
  <c r="W28" i="2" s="1"/>
  <c r="AJ28" i="4"/>
  <c r="AO27" i="2"/>
  <c r="AN27" i="2"/>
  <c r="AL27" i="2"/>
  <c r="AM27" i="2" s="1"/>
  <c r="AK27" i="2"/>
  <c r="AF27" i="2"/>
  <c r="AG27" i="2" s="1"/>
  <c r="AE27" i="2"/>
  <c r="AC27" i="2"/>
  <c r="AB27" i="2"/>
  <c r="AA27" i="2"/>
  <c r="Z27" i="2"/>
  <c r="V27" i="2"/>
  <c r="W27" i="2" s="1"/>
  <c r="AJ27" i="4"/>
  <c r="AO26" i="2"/>
  <c r="AN26" i="2"/>
  <c r="AL26" i="2"/>
  <c r="AM26" i="2" s="1"/>
  <c r="AK26" i="2"/>
  <c r="AF26" i="2"/>
  <c r="AG26" i="2" s="1"/>
  <c r="AE26" i="2"/>
  <c r="AC26" i="2"/>
  <c r="AB26" i="2"/>
  <c r="AA26" i="2"/>
  <c r="Z26" i="2"/>
  <c r="V26" i="2"/>
  <c r="W26" i="2" s="1"/>
  <c r="AJ26" i="4"/>
  <c r="AO25" i="2"/>
  <c r="AN25" i="2"/>
  <c r="AL25" i="2"/>
  <c r="AM25" i="2" s="1"/>
  <c r="AK25" i="2"/>
  <c r="AF25" i="2"/>
  <c r="AG25" i="2" s="1"/>
  <c r="AE25" i="2"/>
  <c r="AC25" i="2"/>
  <c r="AB25" i="2"/>
  <c r="AA25" i="2"/>
  <c r="Z25" i="2"/>
  <c r="V25" i="2"/>
  <c r="W25" i="2" s="1"/>
  <c r="AO24" i="2"/>
  <c r="AN24" i="2"/>
  <c r="AL24" i="2"/>
  <c r="AM24" i="2" s="1"/>
  <c r="AK24" i="2"/>
  <c r="AF24" i="2"/>
  <c r="AG24" i="2" s="1"/>
  <c r="AE24" i="2"/>
  <c r="AC24" i="2"/>
  <c r="AB24" i="2"/>
  <c r="AA24" i="2"/>
  <c r="Z24" i="2"/>
  <c r="V24" i="2"/>
  <c r="W24" i="2" s="1"/>
  <c r="AJ24" i="4"/>
  <c r="AJ34" i="4"/>
  <c r="AI4" i="2"/>
  <c r="AH4" i="2"/>
  <c r="T22" i="2"/>
  <c r="U22" i="2" s="1"/>
  <c r="T21" i="2"/>
  <c r="U21" i="2" s="1"/>
  <c r="T20" i="2"/>
  <c r="U20" i="2" s="1"/>
  <c r="T19" i="2"/>
  <c r="U19" i="2" s="1"/>
  <c r="T18" i="2"/>
  <c r="U18" i="2" s="1"/>
  <c r="T17" i="2"/>
  <c r="U17" i="2" s="1"/>
  <c r="T16" i="2"/>
  <c r="U16" i="2" s="1"/>
  <c r="T15" i="2"/>
  <c r="U15" i="2" s="1"/>
  <c r="T14" i="2"/>
  <c r="U14" i="2" s="1"/>
  <c r="T13" i="2"/>
  <c r="U13" i="2" s="1"/>
  <c r="T12" i="2"/>
  <c r="U12" i="2" s="1"/>
  <c r="T11" i="2"/>
  <c r="U11" i="2" s="1"/>
  <c r="T10" i="2"/>
  <c r="U10" i="2" s="1"/>
  <c r="T9" i="2"/>
  <c r="U9" i="2" s="1"/>
  <c r="T8" i="2"/>
  <c r="U8" i="2" s="1"/>
  <c r="T7" i="2"/>
  <c r="U7" i="2" s="1"/>
  <c r="T6" i="2"/>
  <c r="U6" i="2" s="1"/>
  <c r="T5" i="2"/>
  <c r="U5" i="2" s="1"/>
  <c r="AF34" i="2"/>
  <c r="AG34" i="2" s="1"/>
  <c r="AE34" i="2"/>
  <c r="AF23" i="2"/>
  <c r="AG23" i="2" s="1"/>
  <c r="AE23" i="2"/>
  <c r="AF4" i="2"/>
  <c r="AF14" i="2" s="1"/>
  <c r="AG14" i="2" s="1"/>
  <c r="AE4" i="2"/>
  <c r="AE15" i="2" s="1"/>
  <c r="AC34" i="2"/>
  <c r="AB34" i="2"/>
  <c r="AA34" i="2"/>
  <c r="Z34" i="2"/>
  <c r="AC23" i="2"/>
  <c r="AB23" i="2"/>
  <c r="AA23" i="2"/>
  <c r="Z23" i="2"/>
  <c r="AC4" i="2"/>
  <c r="AC11" i="2" s="1"/>
  <c r="AB4" i="2"/>
  <c r="AB11" i="2" s="1"/>
  <c r="AA4" i="2"/>
  <c r="AA11" i="2" s="1"/>
  <c r="Z4" i="2"/>
  <c r="Z10" i="2" s="1"/>
  <c r="V34" i="2"/>
  <c r="W34" i="2" s="1"/>
  <c r="V23" i="2"/>
  <c r="W23" i="2" s="1"/>
  <c r="V22" i="2"/>
  <c r="W22" i="2" s="1"/>
  <c r="V21" i="2"/>
  <c r="W21" i="2" s="1"/>
  <c r="V20" i="2"/>
  <c r="W20" i="2" s="1"/>
  <c r="V19" i="2"/>
  <c r="W19" i="2" s="1"/>
  <c r="V18" i="2"/>
  <c r="W18" i="2" s="1"/>
  <c r="V17" i="2"/>
  <c r="W17" i="2" s="1"/>
  <c r="V16" i="2"/>
  <c r="W16" i="2" s="1"/>
  <c r="V15" i="2"/>
  <c r="W15" i="2" s="1"/>
  <c r="V14" i="2"/>
  <c r="W14" i="2" s="1"/>
  <c r="V13" i="2"/>
  <c r="W13" i="2" s="1"/>
  <c r="V12" i="2"/>
  <c r="W12" i="2" s="1"/>
  <c r="V11" i="2"/>
  <c r="W11" i="2" s="1"/>
  <c r="V10" i="2"/>
  <c r="W10" i="2" s="1"/>
  <c r="V9" i="2"/>
  <c r="W9" i="2" s="1"/>
  <c r="V8" i="2"/>
  <c r="W8" i="2" s="1"/>
  <c r="V7" i="2"/>
  <c r="W7" i="2" s="1"/>
  <c r="V6" i="2"/>
  <c r="W6" i="2" s="1"/>
  <c r="V5" i="2"/>
  <c r="W5" i="2" s="1"/>
  <c r="AO21" i="2"/>
  <c r="AN6" i="2"/>
  <c r="AO6" i="2"/>
  <c r="AN7" i="2"/>
  <c r="AO7" i="2"/>
  <c r="AN8" i="2"/>
  <c r="AO8" i="2"/>
  <c r="AN9" i="2"/>
  <c r="AO9" i="2"/>
  <c r="AN10" i="2"/>
  <c r="AO10" i="2"/>
  <c r="AN11" i="2"/>
  <c r="AO11" i="2"/>
  <c r="AN12" i="2"/>
  <c r="AO12" i="2"/>
  <c r="AN13" i="2"/>
  <c r="AO13" i="2"/>
  <c r="AN14" i="2"/>
  <c r="AO14" i="2"/>
  <c r="AN15" i="2"/>
  <c r="AO15" i="2"/>
  <c r="AN16" i="2"/>
  <c r="AO16" i="2"/>
  <c r="AN17" i="2"/>
  <c r="AO17" i="2"/>
  <c r="AN18" i="2"/>
  <c r="AO18" i="2"/>
  <c r="AN19" i="2"/>
  <c r="AO19" i="2"/>
  <c r="AN20" i="2"/>
  <c r="AO20" i="2"/>
  <c r="AN21" i="2"/>
  <c r="AN22" i="2"/>
  <c r="AO22" i="2"/>
  <c r="AN23" i="2"/>
  <c r="AO23" i="2"/>
  <c r="AN34" i="2"/>
  <c r="AO34" i="2"/>
  <c r="AO5" i="2"/>
  <c r="AN5" i="2"/>
  <c r="AJ23" i="4"/>
  <c r="AJ22" i="4"/>
  <c r="AJ20" i="4"/>
  <c r="AJ18" i="4"/>
  <c r="AJ15" i="4"/>
  <c r="AJ12" i="4"/>
  <c r="AJ11" i="4"/>
  <c r="AJ7" i="4"/>
  <c r="AJ5" i="4"/>
  <c r="AL6" i="2"/>
  <c r="AM6" i="2" s="1"/>
  <c r="AL7" i="2"/>
  <c r="AM7" i="2" s="1"/>
  <c r="AL8" i="2"/>
  <c r="AM8" i="2" s="1"/>
  <c r="AL9" i="2"/>
  <c r="AM9" i="2" s="1"/>
  <c r="AL10" i="2"/>
  <c r="AM10" i="2" s="1"/>
  <c r="AL11" i="2"/>
  <c r="AM11" i="2" s="1"/>
  <c r="AL12" i="2"/>
  <c r="AM12" i="2" s="1"/>
  <c r="AL13" i="2"/>
  <c r="AM13" i="2" s="1"/>
  <c r="AL14" i="2"/>
  <c r="AM14" i="2" s="1"/>
  <c r="AL15" i="2"/>
  <c r="AM15" i="2" s="1"/>
  <c r="AL16" i="2"/>
  <c r="AM16" i="2" s="1"/>
  <c r="AP16" i="2" s="1"/>
  <c r="AQ16" i="2" s="1"/>
  <c r="AL17" i="2"/>
  <c r="AM17" i="2" s="1"/>
  <c r="AL18" i="2"/>
  <c r="AM18" i="2" s="1"/>
  <c r="AL19" i="2"/>
  <c r="AM19" i="2" s="1"/>
  <c r="AL20" i="2"/>
  <c r="AM20" i="2" s="1"/>
  <c r="AL21" i="2"/>
  <c r="AM21" i="2" s="1"/>
  <c r="AL22" i="2"/>
  <c r="AM22" i="2" s="1"/>
  <c r="AL23" i="2"/>
  <c r="AM23" i="2" s="1"/>
  <c r="AL34" i="2"/>
  <c r="AM34" i="2" s="1"/>
  <c r="AL5" i="2"/>
  <c r="AM5" i="2" s="1"/>
  <c r="F14" i="4"/>
  <c r="N14" i="4"/>
  <c r="P14" i="4"/>
  <c r="B7" i="4"/>
  <c r="D7" i="4"/>
  <c r="G7" i="4"/>
  <c r="U7" i="4"/>
  <c r="W7" i="4"/>
  <c r="X7" i="4"/>
  <c r="E7" i="4"/>
  <c r="F7" i="4"/>
  <c r="N7" i="4"/>
  <c r="P7" i="4"/>
  <c r="O7" i="4"/>
  <c r="V7" i="4"/>
  <c r="B8" i="4"/>
  <c r="D8" i="4"/>
  <c r="G8" i="4"/>
  <c r="U8" i="4"/>
  <c r="W8" i="4"/>
  <c r="X8" i="4"/>
  <c r="E8" i="4"/>
  <c r="F8" i="4"/>
  <c r="N8" i="4"/>
  <c r="V8" i="4"/>
  <c r="P8" i="4"/>
  <c r="O8" i="4"/>
  <c r="B11" i="4"/>
  <c r="D11" i="4"/>
  <c r="G11" i="4"/>
  <c r="U11" i="4"/>
  <c r="W11" i="4"/>
  <c r="X11" i="4"/>
  <c r="E11" i="4"/>
  <c r="F11" i="4"/>
  <c r="N11" i="4"/>
  <c r="V11" i="4"/>
  <c r="P11" i="4"/>
  <c r="O11" i="4"/>
  <c r="B12" i="4"/>
  <c r="D12" i="4"/>
  <c r="G12" i="4"/>
  <c r="U12" i="4"/>
  <c r="W12" i="4"/>
  <c r="X12" i="4"/>
  <c r="E12" i="4"/>
  <c r="F12" i="4"/>
  <c r="N12" i="4"/>
  <c r="O12" i="4"/>
  <c r="P12" i="4"/>
  <c r="V12" i="4"/>
  <c r="T12" i="4"/>
  <c r="T7" i="4"/>
  <c r="T8" i="4"/>
  <c r="T11" i="4"/>
  <c r="M11" i="4"/>
  <c r="M8" i="4"/>
  <c r="M14" i="4"/>
  <c r="M7" i="4"/>
  <c r="M12" i="4"/>
  <c r="K7" i="4"/>
  <c r="K11" i="4"/>
  <c r="K8" i="4"/>
  <c r="K12" i="4"/>
  <c r="J11" i="4"/>
  <c r="J8" i="4"/>
  <c r="J7" i="4"/>
  <c r="J12" i="4"/>
  <c r="J14" i="4"/>
  <c r="L8" i="4"/>
  <c r="L12" i="4"/>
  <c r="L7" i="4"/>
  <c r="L11" i="4"/>
  <c r="I12" i="4"/>
  <c r="I7" i="4"/>
  <c r="I8" i="4"/>
  <c r="I11" i="4"/>
  <c r="D6" i="4"/>
  <c r="G6" i="4"/>
  <c r="W6" i="4"/>
  <c r="M6" i="4"/>
  <c r="K6" i="4"/>
  <c r="L6" i="4"/>
  <c r="L10" i="4"/>
  <c r="U10" i="4"/>
  <c r="W10" i="4"/>
  <c r="AP8" i="2" l="1"/>
  <c r="AQ8" i="2" s="1"/>
  <c r="P10" i="4"/>
  <c r="J6" i="4"/>
  <c r="U6" i="4"/>
  <c r="V14" i="4"/>
  <c r="X14" i="4"/>
  <c r="M10" i="4"/>
  <c r="G10" i="4"/>
  <c r="P6" i="4"/>
  <c r="V6" i="4"/>
  <c r="W14" i="4"/>
  <c r="B6" i="4"/>
  <c r="D10" i="4"/>
  <c r="I14" i="4"/>
  <c r="U14" i="4"/>
  <c r="T10" i="4"/>
  <c r="B10" i="4"/>
  <c r="G14" i="4"/>
  <c r="O6" i="4"/>
  <c r="I10" i="4"/>
  <c r="D14" i="4"/>
  <c r="T6" i="4"/>
  <c r="N10" i="4"/>
  <c r="E10" i="4"/>
  <c r="F6" i="4"/>
  <c r="X10" i="4"/>
  <c r="O10" i="4"/>
  <c r="E6" i="4"/>
  <c r="L14" i="4"/>
  <c r="K14" i="4"/>
  <c r="B14" i="4"/>
  <c r="E14" i="4"/>
  <c r="F10" i="4"/>
  <c r="K10" i="4"/>
  <c r="J10" i="4"/>
  <c r="N6" i="4"/>
  <c r="T14" i="4"/>
  <c r="I6" i="4"/>
  <c r="G5" i="4"/>
  <c r="N13" i="4"/>
  <c r="K5" i="4"/>
  <c r="D5" i="4"/>
  <c r="M5" i="4"/>
  <c r="X13" i="4"/>
  <c r="W13" i="4"/>
  <c r="U13" i="4"/>
  <c r="F13" i="4"/>
  <c r="AJ25" i="4"/>
  <c r="E23" i="1"/>
  <c r="P23" i="1" s="1"/>
  <c r="E13" i="4"/>
  <c r="N5" i="4"/>
  <c r="I13" i="4"/>
  <c r="T5" i="4"/>
  <c r="J13" i="4"/>
  <c r="T13" i="4"/>
  <c r="E5" i="4"/>
  <c r="B13" i="4"/>
  <c r="F5" i="4"/>
  <c r="D13" i="4"/>
  <c r="I5" i="4"/>
  <c r="X5" i="4"/>
  <c r="P13" i="4"/>
  <c r="B5" i="4"/>
  <c r="O5" i="4"/>
  <c r="V5" i="4"/>
  <c r="G13" i="4"/>
  <c r="L5" i="4"/>
  <c r="O13" i="4"/>
  <c r="P5" i="4"/>
  <c r="W5" i="4"/>
  <c r="L13" i="4"/>
  <c r="J5" i="4"/>
  <c r="K13" i="4"/>
  <c r="M13" i="4"/>
  <c r="Y28" i="4"/>
  <c r="X28" i="4"/>
  <c r="W28" i="4"/>
  <c r="V28" i="4"/>
  <c r="U28" i="4"/>
  <c r="T28" i="4"/>
  <c r="S28" i="4"/>
  <c r="R28" i="4"/>
  <c r="Q28" i="4"/>
  <c r="P28" i="4"/>
  <c r="O28" i="4"/>
  <c r="N28" i="4"/>
  <c r="M28" i="4"/>
  <c r="L28" i="4"/>
  <c r="K28" i="4"/>
  <c r="J28" i="4"/>
  <c r="I28" i="4"/>
  <c r="H28" i="4"/>
  <c r="G28" i="4"/>
  <c r="F28" i="4"/>
  <c r="E28" i="4"/>
  <c r="D28" i="4"/>
  <c r="C28" i="4"/>
  <c r="B28" i="4"/>
  <c r="Y27" i="4"/>
  <c r="X27" i="4"/>
  <c r="W27" i="4"/>
  <c r="V27" i="4"/>
  <c r="U27" i="4"/>
  <c r="T27" i="4"/>
  <c r="S27" i="4"/>
  <c r="R27" i="4"/>
  <c r="Q27" i="4"/>
  <c r="P27" i="4"/>
  <c r="O27" i="4"/>
  <c r="N27" i="4"/>
  <c r="M27" i="4"/>
  <c r="L27" i="4"/>
  <c r="K27" i="4"/>
  <c r="J27" i="4"/>
  <c r="I27" i="4"/>
  <c r="H27" i="4"/>
  <c r="G27" i="4"/>
  <c r="F27" i="4"/>
  <c r="E27" i="4"/>
  <c r="D27" i="4"/>
  <c r="C27" i="4"/>
  <c r="B27" i="4"/>
  <c r="Y26" i="4"/>
  <c r="X26" i="4"/>
  <c r="W26" i="4"/>
  <c r="V26" i="4"/>
  <c r="U26" i="4"/>
  <c r="T26" i="4"/>
  <c r="S26" i="4"/>
  <c r="R26" i="4"/>
  <c r="Q26" i="4"/>
  <c r="P26" i="4"/>
  <c r="O26" i="4"/>
  <c r="N26" i="4"/>
  <c r="M26" i="4"/>
  <c r="L26" i="4"/>
  <c r="K26" i="4"/>
  <c r="J26" i="4"/>
  <c r="I26" i="4"/>
  <c r="H26" i="4"/>
  <c r="G26" i="4"/>
  <c r="F26" i="4"/>
  <c r="E26" i="4"/>
  <c r="D26" i="4"/>
  <c r="C26" i="4"/>
  <c r="B26" i="4"/>
  <c r="Y25" i="4"/>
  <c r="X25" i="4"/>
  <c r="W25" i="4"/>
  <c r="V25" i="4"/>
  <c r="U25" i="4"/>
  <c r="T25" i="4"/>
  <c r="S25" i="4"/>
  <c r="R25" i="4"/>
  <c r="Q25" i="4"/>
  <c r="P25" i="4"/>
  <c r="O25" i="4"/>
  <c r="N25" i="4"/>
  <c r="M25" i="4"/>
  <c r="L25" i="4"/>
  <c r="K25" i="4"/>
  <c r="J25" i="4"/>
  <c r="I25" i="4"/>
  <c r="H25" i="4"/>
  <c r="G25" i="4"/>
  <c r="F25" i="4"/>
  <c r="E25" i="4"/>
  <c r="D25" i="4"/>
  <c r="C25" i="4"/>
  <c r="B25" i="4"/>
  <c r="Y24" i="4"/>
  <c r="X24" i="4"/>
  <c r="W24" i="4"/>
  <c r="V24" i="4"/>
  <c r="U24" i="4"/>
  <c r="T24" i="4"/>
  <c r="S24" i="4"/>
  <c r="R24" i="4"/>
  <c r="Q24" i="4"/>
  <c r="P24" i="4"/>
  <c r="O24" i="4"/>
  <c r="N24" i="4"/>
  <c r="M24" i="4"/>
  <c r="L24" i="4"/>
  <c r="K24" i="4"/>
  <c r="J24" i="4"/>
  <c r="I24" i="4"/>
  <c r="H24" i="4"/>
  <c r="G24" i="4"/>
  <c r="F24" i="4"/>
  <c r="E24" i="4"/>
  <c r="D24" i="4"/>
  <c r="C24" i="4"/>
  <c r="B24" i="4"/>
  <c r="Y23" i="4"/>
  <c r="X23" i="4"/>
  <c r="W23" i="4"/>
  <c r="V23" i="4"/>
  <c r="U23" i="4"/>
  <c r="T23" i="4"/>
  <c r="S23" i="4"/>
  <c r="R23" i="4"/>
  <c r="Q23" i="4"/>
  <c r="P23" i="4"/>
  <c r="O23" i="4"/>
  <c r="N23" i="4"/>
  <c r="M23" i="4"/>
  <c r="L23" i="4"/>
  <c r="K23" i="4"/>
  <c r="J23" i="4"/>
  <c r="I23" i="4"/>
  <c r="H23" i="4"/>
  <c r="G23" i="4"/>
  <c r="F23" i="4"/>
  <c r="E23" i="4"/>
  <c r="D23" i="4"/>
  <c r="C23" i="4"/>
  <c r="B23" i="4"/>
  <c r="Y22" i="4"/>
  <c r="X22" i="4"/>
  <c r="W22" i="4"/>
  <c r="V22" i="4"/>
  <c r="U22" i="4"/>
  <c r="T22" i="4"/>
  <c r="S22" i="4"/>
  <c r="R22" i="4"/>
  <c r="Q22" i="4"/>
  <c r="P22" i="4"/>
  <c r="O22" i="4"/>
  <c r="N22" i="4"/>
  <c r="M22" i="4"/>
  <c r="L22" i="4"/>
  <c r="K22" i="4"/>
  <c r="J22" i="4"/>
  <c r="I22" i="4"/>
  <c r="H22" i="4"/>
  <c r="G22" i="4"/>
  <c r="F22" i="4"/>
  <c r="E22" i="4"/>
  <c r="D22" i="4"/>
  <c r="C22" i="4"/>
  <c r="B22" i="4"/>
  <c r="Y21" i="4"/>
  <c r="X21" i="4"/>
  <c r="W21" i="4"/>
  <c r="V21" i="4"/>
  <c r="U21" i="4"/>
  <c r="T21" i="4"/>
  <c r="S21" i="4"/>
  <c r="R21" i="4"/>
  <c r="Q21" i="4"/>
  <c r="P21" i="4"/>
  <c r="O21" i="4"/>
  <c r="N21" i="4"/>
  <c r="M21" i="4"/>
  <c r="L21" i="4"/>
  <c r="K21" i="4"/>
  <c r="J21" i="4"/>
  <c r="I21" i="4"/>
  <c r="H21" i="4"/>
  <c r="G21" i="4"/>
  <c r="F21" i="4"/>
  <c r="E21" i="4"/>
  <c r="D21" i="4"/>
  <c r="C21" i="4"/>
  <c r="B21" i="4"/>
  <c r="Y20" i="4"/>
  <c r="X20" i="4"/>
  <c r="W20" i="4"/>
  <c r="V20" i="4"/>
  <c r="U20" i="4"/>
  <c r="T20" i="4"/>
  <c r="S20" i="4"/>
  <c r="R20" i="4"/>
  <c r="Q20" i="4"/>
  <c r="P20" i="4"/>
  <c r="O20" i="4"/>
  <c r="N20" i="4"/>
  <c r="M20" i="4"/>
  <c r="L20" i="4"/>
  <c r="K20" i="4"/>
  <c r="J20" i="4"/>
  <c r="I20" i="4"/>
  <c r="H20" i="4"/>
  <c r="G20" i="4"/>
  <c r="F20" i="4"/>
  <c r="E20" i="4"/>
  <c r="D20" i="4"/>
  <c r="C20" i="4"/>
  <c r="B20" i="4"/>
  <c r="Y19" i="4"/>
  <c r="X19" i="4"/>
  <c r="W19" i="4"/>
  <c r="V19" i="4"/>
  <c r="U19" i="4"/>
  <c r="T19" i="4"/>
  <c r="S19" i="4"/>
  <c r="R19" i="4"/>
  <c r="Q19" i="4"/>
  <c r="P19" i="4"/>
  <c r="O19" i="4"/>
  <c r="N19" i="4"/>
  <c r="M19" i="4"/>
  <c r="L19" i="4"/>
  <c r="K19" i="4"/>
  <c r="J19" i="4"/>
  <c r="I19" i="4"/>
  <c r="H19" i="4"/>
  <c r="G19" i="4"/>
  <c r="F19" i="4"/>
  <c r="E19" i="4"/>
  <c r="D19" i="4"/>
  <c r="C19" i="4"/>
  <c r="B19" i="4"/>
  <c r="Y18" i="4"/>
  <c r="X18" i="4"/>
  <c r="W18" i="4"/>
  <c r="V18" i="4"/>
  <c r="U18" i="4"/>
  <c r="T18" i="4"/>
  <c r="S18" i="4"/>
  <c r="R18" i="4"/>
  <c r="Q18" i="4"/>
  <c r="P18" i="4"/>
  <c r="O18" i="4"/>
  <c r="N18" i="4"/>
  <c r="M18" i="4"/>
  <c r="L18" i="4"/>
  <c r="K18" i="4"/>
  <c r="J18" i="4"/>
  <c r="I18" i="4"/>
  <c r="H18" i="4"/>
  <c r="G18" i="4"/>
  <c r="F18" i="4"/>
  <c r="E18" i="4"/>
  <c r="D18" i="4"/>
  <c r="C18" i="4"/>
  <c r="B18" i="4"/>
  <c r="Y17" i="4"/>
  <c r="X17" i="4"/>
  <c r="W17" i="4"/>
  <c r="V17" i="4"/>
  <c r="U17" i="4"/>
  <c r="T17" i="4"/>
  <c r="S17" i="4"/>
  <c r="R17" i="4"/>
  <c r="Q17" i="4"/>
  <c r="P17" i="4"/>
  <c r="O17" i="4"/>
  <c r="N17" i="4"/>
  <c r="M17" i="4"/>
  <c r="L17" i="4"/>
  <c r="K17" i="4"/>
  <c r="J17" i="4"/>
  <c r="I17" i="4"/>
  <c r="H17" i="4"/>
  <c r="G17" i="4"/>
  <c r="F17" i="4"/>
  <c r="E17" i="4"/>
  <c r="D17" i="4"/>
  <c r="C17" i="4"/>
  <c r="B17" i="4"/>
  <c r="Y16" i="4"/>
  <c r="X16" i="4"/>
  <c r="W16" i="4"/>
  <c r="V16" i="4"/>
  <c r="U16" i="4"/>
  <c r="T16" i="4"/>
  <c r="S16" i="4"/>
  <c r="R16" i="4"/>
  <c r="Q16" i="4"/>
  <c r="P16" i="4"/>
  <c r="O16" i="4"/>
  <c r="N16" i="4"/>
  <c r="M16" i="4"/>
  <c r="L16" i="4"/>
  <c r="K16" i="4"/>
  <c r="J16" i="4"/>
  <c r="I16" i="4"/>
  <c r="H16" i="4"/>
  <c r="G16" i="4"/>
  <c r="F16" i="4"/>
  <c r="E16" i="4"/>
  <c r="D16" i="4"/>
  <c r="C16" i="4"/>
  <c r="B16" i="4"/>
  <c r="Y15" i="4"/>
  <c r="X15" i="4"/>
  <c r="W15" i="4"/>
  <c r="V15" i="4"/>
  <c r="U15" i="4"/>
  <c r="T15" i="4"/>
  <c r="S15" i="4"/>
  <c r="R15" i="4"/>
  <c r="Q15" i="4"/>
  <c r="P15" i="4"/>
  <c r="O15" i="4"/>
  <c r="N15" i="4"/>
  <c r="M15" i="4"/>
  <c r="L15" i="4"/>
  <c r="K15" i="4"/>
  <c r="J15" i="4"/>
  <c r="I15" i="4"/>
  <c r="H15" i="4"/>
  <c r="G15" i="4"/>
  <c r="F15" i="4"/>
  <c r="E15" i="4"/>
  <c r="D15" i="4"/>
  <c r="C15" i="4"/>
  <c r="B15" i="4"/>
  <c r="Y34" i="4"/>
  <c r="X34" i="4"/>
  <c r="W34" i="4"/>
  <c r="V34" i="4"/>
  <c r="U34" i="4"/>
  <c r="T34" i="4"/>
  <c r="S34" i="4"/>
  <c r="R34" i="4"/>
  <c r="Q34" i="4"/>
  <c r="P34" i="4"/>
  <c r="O34" i="4"/>
  <c r="N34" i="4"/>
  <c r="M34" i="4"/>
  <c r="L34" i="4"/>
  <c r="K34" i="4"/>
  <c r="J34" i="4"/>
  <c r="I34" i="4"/>
  <c r="H34" i="4"/>
  <c r="G34" i="4"/>
  <c r="F34" i="4"/>
  <c r="E34" i="4"/>
  <c r="D34" i="4"/>
  <c r="C34" i="4"/>
  <c r="B34" i="4"/>
  <c r="Y33" i="4"/>
  <c r="X33" i="4"/>
  <c r="W33" i="4"/>
  <c r="V33" i="4"/>
  <c r="U33" i="4"/>
  <c r="T33" i="4"/>
  <c r="S33" i="4"/>
  <c r="R33" i="4"/>
  <c r="Q33" i="4"/>
  <c r="P33" i="4"/>
  <c r="O33" i="4"/>
  <c r="N33" i="4"/>
  <c r="M33" i="4"/>
  <c r="L33" i="4"/>
  <c r="K33" i="4"/>
  <c r="J33" i="4"/>
  <c r="I33" i="4"/>
  <c r="H33" i="4"/>
  <c r="G33" i="4"/>
  <c r="F33" i="4"/>
  <c r="E33" i="4"/>
  <c r="D33" i="4"/>
  <c r="C33" i="4"/>
  <c r="B33" i="4"/>
  <c r="Y32" i="4"/>
  <c r="X32" i="4"/>
  <c r="W32" i="4"/>
  <c r="V32" i="4"/>
  <c r="U32" i="4"/>
  <c r="T32" i="4"/>
  <c r="S32" i="4"/>
  <c r="R32" i="4"/>
  <c r="Q32" i="4"/>
  <c r="P32" i="4"/>
  <c r="O32" i="4"/>
  <c r="N32" i="4"/>
  <c r="M32" i="4"/>
  <c r="L32" i="4"/>
  <c r="K32" i="4"/>
  <c r="J32" i="4"/>
  <c r="I32" i="4"/>
  <c r="H32" i="4"/>
  <c r="G32" i="4"/>
  <c r="F32" i="4"/>
  <c r="E32" i="4"/>
  <c r="D32" i="4"/>
  <c r="C32" i="4"/>
  <c r="B32" i="4"/>
  <c r="Y31" i="4"/>
  <c r="X31" i="4"/>
  <c r="W31" i="4"/>
  <c r="V31" i="4"/>
  <c r="U31" i="4"/>
  <c r="T31" i="4"/>
  <c r="S31" i="4"/>
  <c r="R31" i="4"/>
  <c r="Q31" i="4"/>
  <c r="P31" i="4"/>
  <c r="O31" i="4"/>
  <c r="N31" i="4"/>
  <c r="M31" i="4"/>
  <c r="L31" i="4"/>
  <c r="K31" i="4"/>
  <c r="J31" i="4"/>
  <c r="I31" i="4"/>
  <c r="H31" i="4"/>
  <c r="G31" i="4"/>
  <c r="F31" i="4"/>
  <c r="E31" i="4"/>
  <c r="D31" i="4"/>
  <c r="C31" i="4"/>
  <c r="B31" i="4"/>
  <c r="Y30" i="4"/>
  <c r="X30" i="4"/>
  <c r="W30" i="4"/>
  <c r="V30" i="4"/>
  <c r="U30" i="4"/>
  <c r="T30" i="4"/>
  <c r="S30" i="4"/>
  <c r="R30" i="4"/>
  <c r="Q30" i="4"/>
  <c r="P30" i="4"/>
  <c r="O30" i="4"/>
  <c r="N30" i="4"/>
  <c r="M30" i="4"/>
  <c r="L30" i="4"/>
  <c r="K30" i="4"/>
  <c r="J30" i="4"/>
  <c r="I30" i="4"/>
  <c r="H30" i="4"/>
  <c r="G30" i="4"/>
  <c r="F30" i="4"/>
  <c r="E30" i="4"/>
  <c r="D30" i="4"/>
  <c r="C30" i="4"/>
  <c r="B30" i="4"/>
  <c r="Y29" i="4"/>
  <c r="X29" i="4"/>
  <c r="W29" i="4"/>
  <c r="V29" i="4"/>
  <c r="U29" i="4"/>
  <c r="T29" i="4"/>
  <c r="S29" i="4"/>
  <c r="R29" i="4"/>
  <c r="Q29" i="4"/>
  <c r="P29" i="4"/>
  <c r="O29" i="4"/>
  <c r="N29" i="4"/>
  <c r="M29" i="4"/>
  <c r="L29" i="4"/>
  <c r="K29" i="4"/>
  <c r="J29" i="4"/>
  <c r="I29" i="4"/>
  <c r="H29" i="4"/>
  <c r="G29" i="4"/>
  <c r="F29" i="4"/>
  <c r="E29" i="4"/>
  <c r="D29" i="4"/>
  <c r="C29" i="4"/>
  <c r="B29" i="4"/>
  <c r="M32" i="5"/>
  <c r="AP14" i="2"/>
  <c r="AQ14" i="2" s="1"/>
  <c r="AP11" i="2"/>
  <c r="AQ11" i="2" s="1"/>
  <c r="AP34" i="2"/>
  <c r="AQ34" i="2" s="1"/>
  <c r="AP23" i="2"/>
  <c r="AQ23" i="2" s="1"/>
  <c r="AJ8" i="4"/>
  <c r="AJ10" i="4"/>
  <c r="AJ17" i="4"/>
  <c r="AJ16" i="4"/>
  <c r="AJ14" i="4"/>
  <c r="AJ6" i="4"/>
  <c r="AJ19" i="4"/>
  <c r="AJ13" i="4"/>
  <c r="AI16" i="2"/>
  <c r="AI22" i="2"/>
  <c r="AI18" i="2"/>
  <c r="AI14" i="2"/>
  <c r="AI10" i="2"/>
  <c r="AI12" i="2"/>
  <c r="AI20" i="2"/>
  <c r="AI21" i="2"/>
  <c r="AI17" i="2"/>
  <c r="AI13" i="2"/>
  <c r="AI9" i="2"/>
  <c r="AI8" i="2"/>
  <c r="AI19" i="2"/>
  <c r="AI15" i="2"/>
  <c r="AI11" i="2"/>
  <c r="AI7" i="2"/>
  <c r="AB20" i="2"/>
  <c r="AH19" i="2"/>
  <c r="AH15" i="2"/>
  <c r="AH11" i="2"/>
  <c r="AH7" i="2"/>
  <c r="AH17" i="2"/>
  <c r="AJ17" i="2" s="1"/>
  <c r="AH9" i="2"/>
  <c r="AH22" i="2"/>
  <c r="AH18" i="2"/>
  <c r="AH14" i="2"/>
  <c r="AJ14" i="2" s="1"/>
  <c r="AH10" i="2"/>
  <c r="AH21" i="2"/>
  <c r="AH13" i="2"/>
  <c r="AH20" i="2"/>
  <c r="AH16" i="2"/>
  <c r="AJ16" i="2" s="1"/>
  <c r="AH12" i="2"/>
  <c r="AH8" i="2"/>
  <c r="AJ8" i="2" s="1"/>
  <c r="AF19" i="2"/>
  <c r="AG19" i="2" s="1"/>
  <c r="AE18" i="2"/>
  <c r="AB18" i="2"/>
  <c r="AB22" i="2"/>
  <c r="AC22" i="2"/>
  <c r="AE22" i="2"/>
  <c r="AA22" i="2"/>
  <c r="AA15" i="2"/>
  <c r="AF22" i="2"/>
  <c r="AG22" i="2" s="1"/>
  <c r="AB21" i="2"/>
  <c r="Z22" i="2"/>
  <c r="AP22" i="2"/>
  <c r="AQ22" i="2" s="1"/>
  <c r="AF17" i="2"/>
  <c r="AG17" i="2" s="1"/>
  <c r="AB17" i="2"/>
  <c r="AF18" i="2"/>
  <c r="AG18" i="2" s="1"/>
  <c r="AB19" i="2"/>
  <c r="AF21" i="2"/>
  <c r="AG21" i="2" s="1"/>
  <c r="AJ9" i="4"/>
  <c r="AC20" i="2"/>
  <c r="Z17" i="2"/>
  <c r="Z19" i="2"/>
  <c r="Z21" i="2"/>
  <c r="AD31" i="2"/>
  <c r="AA17" i="2"/>
  <c r="AA19" i="2"/>
  <c r="AA21" i="2"/>
  <c r="AE19" i="2"/>
  <c r="AD25" i="2"/>
  <c r="AD33" i="2"/>
  <c r="AC18" i="2"/>
  <c r="AC21" i="2"/>
  <c r="AE20" i="2"/>
  <c r="AC17" i="2"/>
  <c r="AC19" i="2"/>
  <c r="Z18" i="2"/>
  <c r="Z20" i="2"/>
  <c r="AF20" i="2"/>
  <c r="AG20" i="2" s="1"/>
  <c r="AA18" i="2"/>
  <c r="AA20" i="2"/>
  <c r="AE17" i="2"/>
  <c r="AE21" i="2"/>
  <c r="AP21" i="2"/>
  <c r="AQ21" i="2" s="1"/>
  <c r="AP20" i="2"/>
  <c r="AQ20" i="2" s="1"/>
  <c r="AP19" i="2"/>
  <c r="AQ19" i="2" s="1"/>
  <c r="AP18" i="2"/>
  <c r="AQ18" i="2" s="1"/>
  <c r="AP17" i="2"/>
  <c r="AQ17" i="2" s="1"/>
  <c r="AD27" i="2"/>
  <c r="AD26" i="2"/>
  <c r="AD29" i="2"/>
  <c r="AD30" i="2"/>
  <c r="AD24" i="2"/>
  <c r="AD28" i="2"/>
  <c r="AD32" i="2"/>
  <c r="AP30" i="2"/>
  <c r="AQ30" i="2" s="1"/>
  <c r="AP33" i="2"/>
  <c r="AQ33" i="2" s="1"/>
  <c r="AP32" i="2"/>
  <c r="AQ32" i="2" s="1"/>
  <c r="AP26" i="2"/>
  <c r="AQ26" i="2" s="1"/>
  <c r="AP24" i="2"/>
  <c r="AQ24" i="2" s="1"/>
  <c r="AP27" i="2"/>
  <c r="AQ27" i="2" s="1"/>
  <c r="AP28" i="2"/>
  <c r="AQ28" i="2" s="1"/>
  <c r="AP31" i="2"/>
  <c r="AQ31" i="2" s="1"/>
  <c r="AP25" i="2"/>
  <c r="AQ25" i="2" s="1"/>
  <c r="AP29" i="2"/>
  <c r="AQ29" i="2" s="1"/>
  <c r="AP7" i="2"/>
  <c r="AQ7" i="2" s="1"/>
  <c r="AF7" i="2"/>
  <c r="AG7" i="2" s="1"/>
  <c r="AF11" i="2"/>
  <c r="AG11" i="2" s="1"/>
  <c r="AH5" i="2"/>
  <c r="AH6" i="2"/>
  <c r="AF15" i="2"/>
  <c r="AG15" i="2" s="1"/>
  <c r="AA13" i="2"/>
  <c r="AE8" i="2"/>
  <c r="AE12" i="2"/>
  <c r="AE16" i="2"/>
  <c r="Z13" i="2"/>
  <c r="Z15" i="2"/>
  <c r="AD23" i="2"/>
  <c r="AF8" i="2"/>
  <c r="AG8" i="2" s="1"/>
  <c r="AF12" i="2"/>
  <c r="AG12" i="2" s="1"/>
  <c r="AF16" i="2"/>
  <c r="AG16" i="2" s="1"/>
  <c r="AI5" i="2"/>
  <c r="AE5" i="2"/>
  <c r="AE9" i="2"/>
  <c r="AE13" i="2"/>
  <c r="AB13" i="2"/>
  <c r="AB15" i="2"/>
  <c r="AF5" i="2"/>
  <c r="AG5" i="2" s="1"/>
  <c r="AF9" i="2"/>
  <c r="AG9" i="2" s="1"/>
  <c r="AF13" i="2"/>
  <c r="AG13" i="2" s="1"/>
  <c r="AI6" i="2"/>
  <c r="AC14" i="2"/>
  <c r="AC13" i="2"/>
  <c r="AC15" i="2"/>
  <c r="AE6" i="2"/>
  <c r="AE10" i="2"/>
  <c r="AE14" i="2"/>
  <c r="Z14" i="2"/>
  <c r="Z16" i="2"/>
  <c r="AD34" i="2"/>
  <c r="AF6" i="2"/>
  <c r="AG6" i="2" s="1"/>
  <c r="AF10" i="2"/>
  <c r="AG10" i="2" s="1"/>
  <c r="AC16" i="2"/>
  <c r="AA14" i="2"/>
  <c r="AA16" i="2"/>
  <c r="AE7" i="2"/>
  <c r="AE11" i="2"/>
  <c r="AB14" i="2"/>
  <c r="AB16" i="2"/>
  <c r="AP15" i="2"/>
  <c r="AQ15" i="2" s="1"/>
  <c r="AP13" i="2"/>
  <c r="AQ13" i="2" s="1"/>
  <c r="Z12" i="2"/>
  <c r="AA8" i="2"/>
  <c r="AA12" i="2"/>
  <c r="AB6" i="2"/>
  <c r="AB8" i="2"/>
  <c r="AB10" i="2"/>
  <c r="AB12" i="2"/>
  <c r="Z8" i="2"/>
  <c r="AA6" i="2"/>
  <c r="AA10" i="2"/>
  <c r="AC6" i="2"/>
  <c r="AC8" i="2"/>
  <c r="AC10" i="2"/>
  <c r="AC12" i="2"/>
  <c r="Z6" i="2"/>
  <c r="Z7" i="2"/>
  <c r="Z9" i="2"/>
  <c r="AA5" i="2"/>
  <c r="AA7" i="2"/>
  <c r="AA9" i="2"/>
  <c r="AB5" i="2"/>
  <c r="AB7" i="2"/>
  <c r="AB9" i="2"/>
  <c r="Z5" i="2"/>
  <c r="Z11" i="2"/>
  <c r="AD11" i="2" s="1"/>
  <c r="AC5" i="2"/>
  <c r="AC7" i="2"/>
  <c r="AC9" i="2"/>
  <c r="AP12" i="2"/>
  <c r="AQ12" i="2" s="1"/>
  <c r="AP10" i="2"/>
  <c r="AQ10" i="2" s="1"/>
  <c r="AP9" i="2"/>
  <c r="AQ9" i="2" s="1"/>
  <c r="AP5" i="2"/>
  <c r="AQ5" i="2" s="1"/>
  <c r="AP6" i="2"/>
  <c r="AQ6" i="2" s="1"/>
  <c r="AK6" i="2"/>
  <c r="AK7" i="2"/>
  <c r="AK8" i="2"/>
  <c r="AK9" i="2"/>
  <c r="AK10" i="2"/>
  <c r="AK11" i="2"/>
  <c r="AK12" i="2"/>
  <c r="AK13" i="2"/>
  <c r="AK14" i="2"/>
  <c r="AK15" i="2"/>
  <c r="AK16" i="2"/>
  <c r="AK17" i="2"/>
  <c r="AK18" i="2"/>
  <c r="AK19" i="2"/>
  <c r="AK20" i="2"/>
  <c r="AK21" i="2"/>
  <c r="AK22" i="2"/>
  <c r="AK23" i="2"/>
  <c r="AK34" i="2"/>
  <c r="W9" i="4"/>
  <c r="L9" i="4"/>
  <c r="U9" i="4"/>
  <c r="O9" i="4"/>
  <c r="N9" i="4"/>
  <c r="J9" i="4"/>
  <c r="K9" i="4"/>
  <c r="M9" i="4"/>
  <c r="B9" i="4"/>
  <c r="T9" i="4"/>
  <c r="I9" i="4"/>
  <c r="D9" i="4"/>
  <c r="G9" i="4"/>
  <c r="X9" i="4"/>
  <c r="E9" i="4"/>
  <c r="F9" i="4"/>
  <c r="P9" i="4"/>
  <c r="AJ5" i="2" l="1"/>
  <c r="Q23" i="2"/>
  <c r="AL23" i="4" s="1"/>
  <c r="Q24" i="2"/>
  <c r="AL24" i="4" s="1"/>
  <c r="Q34" i="2"/>
  <c r="AL34" i="4" s="1"/>
  <c r="Q32" i="2"/>
  <c r="AL32" i="4" s="1"/>
  <c r="Q28" i="2"/>
  <c r="AL28" i="4" s="1"/>
  <c r="Q30" i="2"/>
  <c r="AL30" i="4" s="1"/>
  <c r="Q29" i="2"/>
  <c r="AL29" i="4" s="1"/>
  <c r="Q26" i="2"/>
  <c r="AL26" i="4" s="1"/>
  <c r="Q27" i="2"/>
  <c r="AL27" i="4" s="1"/>
  <c r="Q33" i="2"/>
  <c r="AL33" i="4" s="1"/>
  <c r="Q25" i="2"/>
  <c r="AL25" i="4" s="1"/>
  <c r="Q31" i="2"/>
  <c r="AL31" i="4" s="1"/>
  <c r="AJ22" i="2"/>
  <c r="AJ20" i="2"/>
  <c r="AJ12" i="2"/>
  <c r="AJ10" i="2"/>
  <c r="AJ15" i="2"/>
  <c r="AJ19" i="2"/>
  <c r="AJ9" i="2"/>
  <c r="AJ13" i="2"/>
  <c r="AJ7" i="2"/>
  <c r="AD22" i="2"/>
  <c r="AJ21" i="2"/>
  <c r="AJ11" i="2"/>
  <c r="Q11" i="2" s="1"/>
  <c r="AJ18" i="2"/>
  <c r="AD18" i="2"/>
  <c r="AJ6" i="2"/>
  <c r="AD17" i="2"/>
  <c r="Q17" i="2" s="1"/>
  <c r="AD21" i="2"/>
  <c r="AD20" i="2"/>
  <c r="Q20" i="2" s="1"/>
  <c r="AD19" i="2"/>
  <c r="Q19" i="2" s="1"/>
  <c r="AE35" i="2"/>
  <c r="AD10" i="2"/>
  <c r="AD8" i="2"/>
  <c r="Q8" i="2" s="1"/>
  <c r="AD14" i="2"/>
  <c r="Q14" i="2" s="1"/>
  <c r="AD13" i="2"/>
  <c r="AD15" i="2"/>
  <c r="AD16" i="2"/>
  <c r="Q16" i="2" s="1"/>
  <c r="AD9" i="2"/>
  <c r="AD12" i="2"/>
  <c r="Q12" i="2" s="1"/>
  <c r="AD5" i="2"/>
  <c r="Q5" i="2" s="1"/>
  <c r="AD7" i="2"/>
  <c r="AD6" i="2"/>
  <c r="Q6" i="2" s="1"/>
  <c r="Y11" i="4"/>
  <c r="Y14" i="4"/>
  <c r="Y7" i="4"/>
  <c r="Y8" i="4"/>
  <c r="Y13" i="4"/>
  <c r="Y12" i="4"/>
  <c r="Y6" i="4"/>
  <c r="Y5" i="4"/>
  <c r="Y10" i="4"/>
  <c r="Y9" i="4"/>
  <c r="Q7" i="2" l="1"/>
  <c r="AL7" i="4" s="1"/>
  <c r="Q15" i="2"/>
  <c r="AL15" i="4" s="1"/>
  <c r="Q10" i="2"/>
  <c r="Q13" i="2"/>
  <c r="Q22" i="2"/>
  <c r="AL22" i="4" s="1"/>
  <c r="Q21" i="2"/>
  <c r="AL21" i="4" s="1"/>
  <c r="Q9" i="2"/>
  <c r="Q18" i="2"/>
  <c r="AL18" i="4" s="1"/>
  <c r="AL12" i="4"/>
  <c r="AL17" i="4"/>
  <c r="AL6" i="4"/>
  <c r="AL14" i="4"/>
  <c r="AL19" i="4"/>
  <c r="AL20" i="4"/>
  <c r="AL5" i="4"/>
  <c r="AL16" i="4"/>
  <c r="AF35" i="2"/>
  <c r="AG35" i="2" l="1"/>
  <c r="D35" i="2"/>
  <c r="AL9" i="4"/>
  <c r="AL10" i="4"/>
  <c r="AL8" i="4"/>
  <c r="AL13" i="4"/>
  <c r="AL11" i="4"/>
  <c r="R14" i="4"/>
  <c r="R8" i="4"/>
  <c r="R12" i="4"/>
  <c r="R11" i="4"/>
  <c r="R13" i="4"/>
  <c r="R7" i="4"/>
  <c r="S11" i="4"/>
  <c r="S12" i="4"/>
  <c r="S13" i="4"/>
  <c r="S7" i="4"/>
  <c r="S8" i="4"/>
  <c r="S14" i="4"/>
  <c r="Q7" i="4"/>
  <c r="Q8" i="4"/>
  <c r="Q11" i="4"/>
  <c r="Q12" i="4"/>
  <c r="Q13" i="4"/>
  <c r="Q14" i="4"/>
  <c r="H14" i="4"/>
  <c r="H11" i="4"/>
  <c r="H13" i="4"/>
  <c r="H7" i="4"/>
  <c r="H12" i="4"/>
  <c r="H8" i="4"/>
  <c r="C13" i="4"/>
  <c r="C11" i="4"/>
  <c r="C14" i="4"/>
  <c r="C8" i="4"/>
  <c r="C7" i="4"/>
  <c r="C12" i="4"/>
  <c r="R6" i="4"/>
  <c r="S6" i="4"/>
  <c r="Q6" i="4"/>
  <c r="H6" i="4"/>
  <c r="C6" i="4"/>
  <c r="R5" i="4"/>
  <c r="S5" i="4"/>
  <c r="Q5" i="4"/>
  <c r="H5" i="4"/>
  <c r="C5" i="4"/>
  <c r="R10" i="4"/>
  <c r="H10" i="4"/>
  <c r="S10" i="4"/>
  <c r="C10" i="4"/>
  <c r="Q10" i="4"/>
  <c r="Q9" i="4"/>
  <c r="H9" i="4"/>
  <c r="C9" i="4"/>
  <c r="R9" i="4"/>
  <c r="S9" i="4"/>
  <c r="L33" i="5" l="1"/>
  <c r="H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9101348</author>
    <author>m2058</author>
  </authors>
  <commentList>
    <comment ref="D4" authorId="0" shapeId="0" xr:uid="{00000000-0006-0000-0100-000001000000}">
      <text>
        <r>
          <rPr>
            <sz val="9"/>
            <color indexed="81"/>
            <rFont val="MS P ゴシック"/>
            <family val="3"/>
            <charset val="128"/>
          </rPr>
          <t>同じ施設・事業所名称が複数存在する場合は赤字で表示されます。サービス種別が異なっていれば問題ありません。</t>
        </r>
      </text>
    </comment>
    <comment ref="G4" authorId="1" shapeId="0" xr:uid="{7150094A-64EA-4077-B996-5661405BB780}">
      <text>
        <r>
          <rPr>
            <sz val="11"/>
            <color indexed="10"/>
            <rFont val="MS P ゴシック"/>
            <family val="3"/>
            <charset val="128"/>
          </rPr>
          <t>左から順（「施設区分」→「サービス種別」→「支援金区分」）に入力してください。</t>
        </r>
      </text>
    </comment>
    <comment ref="H4" authorId="0" shapeId="0" xr:uid="{00000000-0006-0000-0100-000002000000}">
      <text>
        <r>
          <rPr>
            <sz val="9"/>
            <color indexed="81"/>
            <rFont val="MS P ゴシック"/>
            <family val="3"/>
            <charset val="128"/>
          </rPr>
          <t>総合事業、みなし指定等のサービスの場合は赤字で表示されます。当該事業所で当該サービスのみを単独で実施している場合は問題ありません。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9101348</author>
  </authors>
  <commentList>
    <comment ref="B3" authorId="0" shapeId="0" xr:uid="{00000000-0006-0000-0300-000001000000}">
      <text>
        <r>
          <rPr>
            <b/>
            <sz val="9"/>
            <color indexed="81"/>
            <rFont val="MS P ゴシック"/>
            <family val="3"/>
            <charset val="128"/>
          </rPr>
          <t>交付申請書兼実績報告書兼請求書の「２（振込口座情報）」で委任状兼口座振替申出書の提出が「有」の場合のみ提出が必要です。</t>
        </r>
      </text>
    </comment>
    <comment ref="E13" authorId="0" shapeId="0" xr:uid="{00000000-0006-0000-0300-000002000000}">
      <text>
        <r>
          <rPr>
            <b/>
            <sz val="9"/>
            <color indexed="81"/>
            <rFont val="MS P ゴシック"/>
            <family val="3"/>
            <charset val="128"/>
          </rPr>
          <t>商号等は法人名から入力してください。</t>
        </r>
      </text>
    </comment>
  </commentList>
</comments>
</file>

<file path=xl/sharedStrings.xml><?xml version="1.0" encoding="utf-8"?>
<sst xmlns="http://schemas.openxmlformats.org/spreadsheetml/2006/main" count="2783" uniqueCount="2709">
  <si>
    <t>※</t>
    <phoneticPr fontId="3"/>
  </si>
  <si>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</si>
  <si>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</si>
  <si>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</si>
  <si>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</si>
  <si>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</si>
  <si>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支援金額</t>
    <rPh sb="0" eb="2">
      <t>シエン</t>
    </rPh>
    <rPh sb="2" eb="4">
      <t>キンガク</t>
    </rPh>
    <phoneticPr fontId="3"/>
  </si>
  <si>
    <t>預金種類</t>
    <rPh sb="0" eb="2">
      <t>ヨキン</t>
    </rPh>
    <rPh sb="2" eb="4">
      <t>シュルイ</t>
    </rPh>
    <phoneticPr fontId="3"/>
  </si>
  <si>
    <t>※自動計算</t>
    <rPh sb="1" eb="3">
      <t>ジドウ</t>
    </rPh>
    <rPh sb="3" eb="5">
      <t>ケイサン</t>
    </rPh>
    <phoneticPr fontId="2"/>
  </si>
  <si>
    <t>誓約事項</t>
    <rPh sb="0" eb="2">
      <t>セイヤク</t>
    </rPh>
    <rPh sb="2" eb="4">
      <t>ジコウ</t>
    </rPh>
    <phoneticPr fontId="3"/>
  </si>
  <si>
    <t>（誓約事項）</t>
    <rPh sb="1" eb="3">
      <t>セイヤク</t>
    </rPh>
    <phoneticPr fontId="2"/>
  </si>
  <si>
    <t>口座名義</t>
    <rPh sb="0" eb="2">
      <t>コウザ</t>
    </rPh>
    <rPh sb="2" eb="4">
      <t>メイギ</t>
    </rPh>
    <phoneticPr fontId="3"/>
  </si>
  <si>
    <t>申請日：</t>
    <rPh sb="0" eb="3">
      <t>シンセイビ</t>
    </rPh>
    <phoneticPr fontId="2"/>
  </si>
  <si>
    <t>書類発行責任者氏名</t>
    <rPh sb="0" eb="2">
      <t>ショルイ</t>
    </rPh>
    <rPh sb="2" eb="4">
      <t>ハッコウ</t>
    </rPh>
    <rPh sb="4" eb="7">
      <t>セキニンシャ</t>
    </rPh>
    <rPh sb="7" eb="9">
      <t>シメイ</t>
    </rPh>
    <phoneticPr fontId="3"/>
  </si>
  <si>
    <t>担当者氏名</t>
    <phoneticPr fontId="3"/>
  </si>
  <si>
    <t>連絡先e-mail</t>
    <rPh sb="0" eb="3">
      <t>レンラクサキ</t>
    </rPh>
    <phoneticPr fontId="3"/>
  </si>
  <si>
    <t>(ﾌﾘｶﾞﾅ)</t>
    <phoneticPr fontId="2"/>
  </si>
  <si>
    <t>データ転記エリアWORK</t>
    <rPh sb="3" eb="5">
      <t>テンキ</t>
    </rPh>
    <phoneticPr fontId="2"/>
  </si>
  <si>
    <t>法人名：</t>
    <rPh sb="0" eb="3">
      <t>ホウジンメイ</t>
    </rPh>
    <phoneticPr fontId="2"/>
  </si>
  <si>
    <t>〒</t>
    <phoneticPr fontId="2"/>
  </si>
  <si>
    <t>－</t>
    <phoneticPr fontId="2"/>
  </si>
  <si>
    <t>　標記について、下記のとおり支援金を交付されるよう関係書類を添えて申請（請求）します。</t>
    <rPh sb="8" eb="10">
      <t>カキ</t>
    </rPh>
    <rPh sb="14" eb="16">
      <t>シエン</t>
    </rPh>
    <rPh sb="18" eb="20">
      <t>コウフ</t>
    </rPh>
    <rPh sb="36" eb="38">
      <t>セイキュウ</t>
    </rPh>
    <phoneticPr fontId="3"/>
  </si>
  <si>
    <t>（単位:円）</t>
    <rPh sb="1" eb="3">
      <t>タンイ</t>
    </rPh>
    <rPh sb="4" eb="5">
      <t>エン</t>
    </rPh>
    <phoneticPr fontId="8"/>
  </si>
  <si>
    <t>サービス種別</t>
    <rPh sb="4" eb="6">
      <t>シュベツ</t>
    </rPh>
    <phoneticPr fontId="8"/>
  </si>
  <si>
    <t>（注）</t>
    <rPh sb="1" eb="2">
      <t>チュウ</t>
    </rPh>
    <phoneticPr fontId="8"/>
  </si>
  <si>
    <t>No.</t>
    <phoneticPr fontId="8"/>
  </si>
  <si>
    <t>介護老人福祉施設</t>
  </si>
  <si>
    <t>地域密着型介護老人福祉施設</t>
  </si>
  <si>
    <t>介護老人保健施設</t>
  </si>
  <si>
    <t>介護医療院</t>
  </si>
  <si>
    <t>介護療養型医療施設</t>
  </si>
  <si>
    <t>認知症対応型共同生活介護事業所</t>
  </si>
  <si>
    <t>特定入所者生活介護事業所</t>
    <rPh sb="0" eb="12">
      <t>トクテイニュウショシャセイカツカイゴジギョウショ</t>
    </rPh>
    <phoneticPr fontId="2"/>
  </si>
  <si>
    <t>地域密着型特定施設入所者生活介護事業所</t>
    <rPh sb="5" eb="9">
      <t>トクテイシセツ</t>
    </rPh>
    <rPh sb="9" eb="11">
      <t>ニュウショ</t>
    </rPh>
    <rPh sb="11" eb="12">
      <t>シャ</t>
    </rPh>
    <rPh sb="12" eb="16">
      <t>セイカツカイゴ</t>
    </rPh>
    <rPh sb="16" eb="19">
      <t>ジギョウショ</t>
    </rPh>
    <phoneticPr fontId="2"/>
  </si>
  <si>
    <t>養護老人ホーム</t>
  </si>
  <si>
    <t>軽費老人ホーム</t>
  </si>
  <si>
    <t>短期入所生活介護事業所（空床利用型を除く）</t>
    <rPh sb="12" eb="17">
      <t>クウショウリヨウガタ</t>
    </rPh>
    <rPh sb="18" eb="19">
      <t>ノゾ</t>
    </rPh>
    <phoneticPr fontId="2"/>
  </si>
  <si>
    <t>短期入所療養介護事業所（空床利用型を除く）</t>
    <rPh sb="12" eb="14">
      <t>クウショウ</t>
    </rPh>
    <rPh sb="14" eb="17">
      <t>リヨウガタ</t>
    </rPh>
    <rPh sb="18" eb="19">
      <t>ノゾ</t>
    </rPh>
    <phoneticPr fontId="2"/>
  </si>
  <si>
    <t>通所介護事業所</t>
  </si>
  <si>
    <t>地域密着型通所介護事業所</t>
  </si>
  <si>
    <t>療養通所介護事業所</t>
  </si>
  <si>
    <t>認知症対応型通所介護事業所</t>
  </si>
  <si>
    <t>通所型サービスA事業所（事業所指定）</t>
    <rPh sb="8" eb="11">
      <t>ジギョウショ</t>
    </rPh>
    <phoneticPr fontId="2"/>
  </si>
  <si>
    <t>小規模多機能型居宅介護事業所</t>
  </si>
  <si>
    <t>看護小規模多機能型居宅介護事業所</t>
  </si>
  <si>
    <t>訪問介護事業所</t>
  </si>
  <si>
    <t>訪問入浴介護事業所</t>
  </si>
  <si>
    <t>定期巡回・随時対応型訪問介護看護事業所</t>
  </si>
  <si>
    <t>福祉用具貸与事業所</t>
  </si>
  <si>
    <t>有料老人ホーム（(地密)特定入所者生活介護を除く）</t>
    <rPh sb="9" eb="10">
      <t>チ</t>
    </rPh>
    <rPh sb="10" eb="11">
      <t>ヒソカ</t>
    </rPh>
    <rPh sb="12" eb="17">
      <t>トクテイニュウショシャ</t>
    </rPh>
    <rPh sb="17" eb="21">
      <t>セイカツカイゴ</t>
    </rPh>
    <rPh sb="22" eb="23">
      <t>ノゾ</t>
    </rPh>
    <phoneticPr fontId="2"/>
  </si>
  <si>
    <t>通所リハビリテーション事業所（通リハ専有区画を有する）</t>
    <rPh sb="15" eb="16">
      <t>ツウ</t>
    </rPh>
    <rPh sb="18" eb="22">
      <t>センユウクカク</t>
    </rPh>
    <rPh sb="23" eb="24">
      <t>ユウ</t>
    </rPh>
    <phoneticPr fontId="2"/>
  </si>
  <si>
    <t>訪問看護事業所（みなし指定除く）</t>
    <rPh sb="11" eb="13">
      <t>シテイ</t>
    </rPh>
    <rPh sb="13" eb="14">
      <t>ノゾ</t>
    </rPh>
    <phoneticPr fontId="2"/>
  </si>
  <si>
    <t>訪問リハビリテーション事業所（みなし指定除く）</t>
    <rPh sb="18" eb="20">
      <t>シテイ</t>
    </rPh>
    <rPh sb="20" eb="21">
      <t>ノゾ</t>
    </rPh>
    <phoneticPr fontId="2"/>
  </si>
  <si>
    <t>居宅療養管理指導事業所（みなし指定除く）</t>
    <rPh sb="0" eb="2">
      <t>キョタク</t>
    </rPh>
    <rPh sb="2" eb="4">
      <t>リョウヨウ</t>
    </rPh>
    <rPh sb="4" eb="6">
      <t>カンリ</t>
    </rPh>
    <rPh sb="6" eb="8">
      <t>シドウ</t>
    </rPh>
    <rPh sb="8" eb="11">
      <t>ジギョウショ</t>
    </rPh>
    <rPh sb="15" eb="17">
      <t>シテイ</t>
    </rPh>
    <rPh sb="17" eb="18">
      <t>ノゾ</t>
    </rPh>
    <phoneticPr fontId="2"/>
  </si>
  <si>
    <t>介護予防支援事業所（居宅介護支援未実施のみ）</t>
    <rPh sb="0" eb="4">
      <t>カイゴヨボウ</t>
    </rPh>
    <rPh sb="4" eb="6">
      <t>シエン</t>
    </rPh>
    <rPh sb="6" eb="9">
      <t>ジギョウショ</t>
    </rPh>
    <rPh sb="10" eb="14">
      <t>キョタクカイゴ</t>
    </rPh>
    <rPh sb="14" eb="16">
      <t>シエン</t>
    </rPh>
    <rPh sb="16" eb="19">
      <t>ミジッシ</t>
    </rPh>
    <phoneticPr fontId="2"/>
  </si>
  <si>
    <t>訪問型サービスA事業所（事業所指定）</t>
    <rPh sb="0" eb="3">
      <t>ホウモンガタ</t>
    </rPh>
    <rPh sb="8" eb="11">
      <t>ジギョウショ</t>
    </rPh>
    <rPh sb="12" eb="15">
      <t>ジギョウショ</t>
    </rPh>
    <rPh sb="15" eb="17">
      <t>シテイ</t>
    </rPh>
    <phoneticPr fontId="2"/>
  </si>
  <si>
    <t>委任状兼口座振替申出書の提出有無</t>
    <rPh sb="0" eb="3">
      <t>イニンジョウ</t>
    </rPh>
    <rPh sb="3" eb="4">
      <t>ケン</t>
    </rPh>
    <rPh sb="4" eb="8">
      <t>コウザフリカエ</t>
    </rPh>
    <rPh sb="8" eb="9">
      <t>サル</t>
    </rPh>
    <rPh sb="9" eb="10">
      <t>デ</t>
    </rPh>
    <rPh sb="10" eb="11">
      <t>ショ</t>
    </rPh>
    <rPh sb="12" eb="14">
      <t>テイシュツ</t>
    </rPh>
    <rPh sb="14" eb="16">
      <t>ウム</t>
    </rPh>
    <phoneticPr fontId="3"/>
  </si>
  <si>
    <t>（高齢者施設等）</t>
    <rPh sb="1" eb="4">
      <t>コウレイシャ</t>
    </rPh>
    <rPh sb="4" eb="6">
      <t>シセツ</t>
    </rPh>
    <rPh sb="6" eb="7">
      <t>トウ</t>
    </rPh>
    <phoneticPr fontId="2"/>
  </si>
  <si>
    <t>支援金区分</t>
    <rPh sb="0" eb="3">
      <t>シエンキン</t>
    </rPh>
    <rPh sb="3" eb="5">
      <t>クブン</t>
    </rPh>
    <phoneticPr fontId="2"/>
  </si>
  <si>
    <t>支援金区分判定エリア</t>
    <rPh sb="0" eb="5">
      <t>シエンキンクブン</t>
    </rPh>
    <rPh sb="5" eb="7">
      <t>ハンテイ</t>
    </rPh>
    <phoneticPr fontId="2"/>
  </si>
  <si>
    <t>区分</t>
    <rPh sb="0" eb="2">
      <t>クブン</t>
    </rPh>
    <phoneticPr fontId="2"/>
  </si>
  <si>
    <t>支援金区分</t>
    <rPh sb="0" eb="5">
      <t>シエンキンクブン</t>
    </rPh>
    <phoneticPr fontId="2"/>
  </si>
  <si>
    <t>入所定員19人以下</t>
    <rPh sb="0" eb="4">
      <t>ニュウショテイイン</t>
    </rPh>
    <rPh sb="6" eb="9">
      <t>ニンイカ</t>
    </rPh>
    <phoneticPr fontId="2"/>
  </si>
  <si>
    <t>入所定員20～39人</t>
    <rPh sb="0" eb="4">
      <t>ニュウショテイイン</t>
    </rPh>
    <rPh sb="9" eb="10">
      <t>ニン</t>
    </rPh>
    <phoneticPr fontId="2"/>
  </si>
  <si>
    <t>入所定員40～69人</t>
    <rPh sb="0" eb="4">
      <t>ニュウショテイイン</t>
    </rPh>
    <rPh sb="9" eb="10">
      <t>ニン</t>
    </rPh>
    <phoneticPr fontId="2"/>
  </si>
  <si>
    <t>入所定員70～89人</t>
    <rPh sb="0" eb="4">
      <t>ニュウショテイイン</t>
    </rPh>
    <rPh sb="9" eb="10">
      <t>ニン</t>
    </rPh>
    <phoneticPr fontId="2"/>
  </si>
  <si>
    <t>入所定員90人以上</t>
    <rPh sb="0" eb="4">
      <t>ニュウショテイイン</t>
    </rPh>
    <rPh sb="6" eb="7">
      <t>ニン</t>
    </rPh>
    <rPh sb="7" eb="9">
      <t>イジョウ</t>
    </rPh>
    <phoneticPr fontId="2"/>
  </si>
  <si>
    <t>有料定員19人以下</t>
    <rPh sb="0" eb="2">
      <t>ユウリョウ</t>
    </rPh>
    <rPh sb="2" eb="4">
      <t>テイイン</t>
    </rPh>
    <rPh sb="6" eb="9">
      <t>ニンイカ</t>
    </rPh>
    <phoneticPr fontId="2"/>
  </si>
  <si>
    <t>有料定員20～39人</t>
    <rPh sb="0" eb="2">
      <t>ユウリョウ</t>
    </rPh>
    <rPh sb="2" eb="4">
      <t>テイイン</t>
    </rPh>
    <rPh sb="9" eb="10">
      <t>ニン</t>
    </rPh>
    <phoneticPr fontId="2"/>
  </si>
  <si>
    <t>有料定員40～69人</t>
    <rPh sb="0" eb="2">
      <t>ユウリョウ</t>
    </rPh>
    <rPh sb="2" eb="4">
      <t>テイイン</t>
    </rPh>
    <rPh sb="9" eb="10">
      <t>ニン</t>
    </rPh>
    <phoneticPr fontId="2"/>
  </si>
  <si>
    <t>有料定員70～89人</t>
    <rPh sb="0" eb="2">
      <t>ユウリョウ</t>
    </rPh>
    <rPh sb="2" eb="4">
      <t>テイイン</t>
    </rPh>
    <rPh sb="9" eb="10">
      <t>ニン</t>
    </rPh>
    <phoneticPr fontId="2"/>
  </si>
  <si>
    <t>有料定員90人以上</t>
    <rPh sb="0" eb="2">
      <t>ユウリョウ</t>
    </rPh>
    <rPh sb="2" eb="4">
      <t>テイイン</t>
    </rPh>
    <rPh sb="6" eb="7">
      <t>ニン</t>
    </rPh>
    <rPh sb="7" eb="9">
      <t>イジョウ</t>
    </rPh>
    <phoneticPr fontId="2"/>
  </si>
  <si>
    <t>通常規模型</t>
    <rPh sb="0" eb="4">
      <t>ツウジョウキボ</t>
    </rPh>
    <rPh sb="4" eb="5">
      <t>ガタ</t>
    </rPh>
    <phoneticPr fontId="2"/>
  </si>
  <si>
    <t>大規模型</t>
    <rPh sb="0" eb="4">
      <t>ダイキボガタ</t>
    </rPh>
    <phoneticPr fontId="2"/>
  </si>
  <si>
    <t>小規模多機能型</t>
    <rPh sb="0" eb="6">
      <t>ショウキボタキノウ</t>
    </rPh>
    <rPh sb="6" eb="7">
      <t>ガタ</t>
    </rPh>
    <phoneticPr fontId="2"/>
  </si>
  <si>
    <t>訪問系</t>
    <rPh sb="0" eb="2">
      <t>ホウモン</t>
    </rPh>
    <rPh sb="2" eb="3">
      <t>ケイ</t>
    </rPh>
    <phoneticPr fontId="2"/>
  </si>
  <si>
    <t>支援金額</t>
    <rPh sb="0" eb="4">
      <t>シエンキンガク</t>
    </rPh>
    <phoneticPr fontId="2"/>
  </si>
  <si>
    <t>最小定員</t>
    <rPh sb="0" eb="2">
      <t>サイショウ</t>
    </rPh>
    <rPh sb="2" eb="4">
      <t>テイイン</t>
    </rPh>
    <phoneticPr fontId="2"/>
  </si>
  <si>
    <t>最大定員</t>
    <rPh sb="0" eb="4">
      <t>サイダイテイイン</t>
    </rPh>
    <phoneticPr fontId="2"/>
  </si>
  <si>
    <t>①入所系</t>
    <rPh sb="1" eb="4">
      <t>ニュウショケイ</t>
    </rPh>
    <phoneticPr fontId="2"/>
  </si>
  <si>
    <t>①入所系</t>
    <rPh sb="1" eb="4">
      <t>ニュウショケイ</t>
    </rPh>
    <phoneticPr fontId="2"/>
  </si>
  <si>
    <t>②入所系【有料】</t>
    <rPh sb="1" eb="4">
      <t>ニュウショケイ</t>
    </rPh>
    <rPh sb="5" eb="7">
      <t>ユウリョウ</t>
    </rPh>
    <phoneticPr fontId="2"/>
  </si>
  <si>
    <t>③通所系</t>
    <rPh sb="1" eb="4">
      <t>ツウショケイ</t>
    </rPh>
    <phoneticPr fontId="2"/>
  </si>
  <si>
    <t>④訪問系</t>
    <rPh sb="1" eb="4">
      <t>ホウモンケイ</t>
    </rPh>
    <phoneticPr fontId="2"/>
  </si>
  <si>
    <t>施設区分</t>
    <rPh sb="0" eb="4">
      <t>シセツクブン</t>
    </rPh>
    <phoneticPr fontId="2"/>
  </si>
  <si>
    <t>サービス種別</t>
    <rPh sb="4" eb="6">
      <t>シュベツ</t>
    </rPh>
    <phoneticPr fontId="2"/>
  </si>
  <si>
    <t>施設区分</t>
    <rPh sb="0" eb="4">
      <t>シセツクブン</t>
    </rPh>
    <phoneticPr fontId="2"/>
  </si>
  <si>
    <t>①入所系支援金区分</t>
    <rPh sb="4" eb="9">
      <t>シエンキンクブン</t>
    </rPh>
    <phoneticPr fontId="2"/>
  </si>
  <si>
    <t>②入所系【有料】支援金区分</t>
    <rPh sb="8" eb="13">
      <t>シエンキンクブン</t>
    </rPh>
    <phoneticPr fontId="2"/>
  </si>
  <si>
    <t>③通所系支援金区分</t>
    <rPh sb="4" eb="9">
      <t>シエンキンクブン</t>
    </rPh>
    <phoneticPr fontId="2"/>
  </si>
  <si>
    <t>④訪問系支援金区分</t>
    <rPh sb="4" eb="9">
      <t>シエンキンクブン</t>
    </rPh>
    <phoneticPr fontId="2"/>
  </si>
  <si>
    <t>支援金区分
TBL設定</t>
    <rPh sb="0" eb="5">
      <t>シエンキンクブン</t>
    </rPh>
    <rPh sb="9" eb="11">
      <t>セッテイ</t>
    </rPh>
    <phoneticPr fontId="2"/>
  </si>
  <si>
    <t>区分変換</t>
    <rPh sb="0" eb="2">
      <t>クブン</t>
    </rPh>
    <rPh sb="2" eb="4">
      <t>ヘンカン</t>
    </rPh>
    <phoneticPr fontId="2"/>
  </si>
  <si>
    <t>判定定員</t>
    <rPh sb="0" eb="2">
      <t>ハンテイ</t>
    </rPh>
    <rPh sb="2" eb="4">
      <t>テイイン</t>
    </rPh>
    <phoneticPr fontId="2"/>
  </si>
  <si>
    <t>備考</t>
  </si>
  <si>
    <t>備考</t>
    <rPh sb="0" eb="2">
      <t>ビコウ</t>
    </rPh>
    <phoneticPr fontId="2"/>
  </si>
  <si>
    <t>※確認コメント</t>
  </si>
  <si>
    <t>※確認コメント</t>
    <rPh sb="1" eb="3">
      <t>カクニン</t>
    </rPh>
    <phoneticPr fontId="8"/>
  </si>
  <si>
    <t>判定コメント</t>
    <rPh sb="0" eb="2">
      <t>ハンテイ</t>
    </rPh>
    <phoneticPr fontId="2"/>
  </si>
  <si>
    <t>事業所番号判定エリア</t>
    <rPh sb="0" eb="5">
      <t>ジギョウショバンゴウ</t>
    </rPh>
    <rPh sb="5" eb="7">
      <t>ハンテイ</t>
    </rPh>
    <phoneticPr fontId="2"/>
  </si>
  <si>
    <t>有料選択判定エリア</t>
    <rPh sb="0" eb="2">
      <t>ユウリョウ</t>
    </rPh>
    <rPh sb="2" eb="4">
      <t>センタク</t>
    </rPh>
    <rPh sb="4" eb="6">
      <t>ハンテイ</t>
    </rPh>
    <phoneticPr fontId="2"/>
  </si>
  <si>
    <t>有料</t>
    <rPh sb="0" eb="2">
      <t>ユウリョウ</t>
    </rPh>
    <phoneticPr fontId="2"/>
  </si>
  <si>
    <t>みなし指定判定エリア</t>
    <rPh sb="3" eb="5">
      <t>シテイ</t>
    </rPh>
    <rPh sb="5" eb="7">
      <t>ハンテイ</t>
    </rPh>
    <phoneticPr fontId="2"/>
  </si>
  <si>
    <t>合計</t>
    <rPh sb="0" eb="2">
      <t>ゴウケイ</t>
    </rPh>
    <phoneticPr fontId="2"/>
  </si>
  <si>
    <t>本表一覧は</t>
    <rPh sb="0" eb="1">
      <t>ホン</t>
    </rPh>
    <rPh sb="1" eb="2">
      <t>ヒョウ</t>
    </rPh>
    <rPh sb="2" eb="4">
      <t>イチラン</t>
    </rPh>
    <phoneticPr fontId="8"/>
  </si>
  <si>
    <t>福祉用具重複判定エリア</t>
    <rPh sb="0" eb="4">
      <t>フクシヨウグ</t>
    </rPh>
    <rPh sb="4" eb="6">
      <t>ジュウフク</t>
    </rPh>
    <rPh sb="6" eb="8">
      <t>ハンテイ</t>
    </rPh>
    <phoneticPr fontId="2"/>
  </si>
  <si>
    <t>※確認コメント</t>
    <rPh sb="1" eb="3">
      <t>カクニン</t>
    </rPh>
    <phoneticPr fontId="2"/>
  </si>
  <si>
    <t>総合事業判定エリア</t>
    <rPh sb="0" eb="4">
      <t>ソウゴウジギョウ</t>
    </rPh>
    <rPh sb="4" eb="6">
      <t>ハンテイ</t>
    </rPh>
    <phoneticPr fontId="2"/>
  </si>
  <si>
    <t xml:space="preserve"> </t>
    <phoneticPr fontId="2"/>
  </si>
  <si>
    <t>申請日</t>
    <rPh sb="0" eb="3">
      <t>シンセイビ</t>
    </rPh>
    <phoneticPr fontId="2"/>
  </si>
  <si>
    <t>P6</t>
    <phoneticPr fontId="2"/>
  </si>
  <si>
    <t>P8</t>
    <phoneticPr fontId="2"/>
  </si>
  <si>
    <t>P9</t>
    <phoneticPr fontId="2"/>
  </si>
  <si>
    <t>P10</t>
    <phoneticPr fontId="2"/>
  </si>
  <si>
    <t>P11</t>
    <phoneticPr fontId="2"/>
  </si>
  <si>
    <t>P12</t>
    <phoneticPr fontId="2"/>
  </si>
  <si>
    <t>責任者連絡先</t>
    <rPh sb="0" eb="3">
      <t>セキニンシャ</t>
    </rPh>
    <rPh sb="3" eb="6">
      <t>レンラクサキ</t>
    </rPh>
    <phoneticPr fontId="2"/>
  </si>
  <si>
    <t>担当者連絡先</t>
    <rPh sb="0" eb="3">
      <t>タントウシャ</t>
    </rPh>
    <rPh sb="3" eb="6">
      <t>レンラクサキ</t>
    </rPh>
    <phoneticPr fontId="2"/>
  </si>
  <si>
    <t>P13</t>
    <phoneticPr fontId="2"/>
  </si>
  <si>
    <t>P14</t>
    <phoneticPr fontId="2"/>
  </si>
  <si>
    <t>P15</t>
    <phoneticPr fontId="2"/>
  </si>
  <si>
    <t>P16</t>
    <phoneticPr fontId="2"/>
  </si>
  <si>
    <t>P17</t>
    <phoneticPr fontId="2"/>
  </si>
  <si>
    <t>法人名</t>
    <rPh sb="0" eb="3">
      <t>ホウジンメイ</t>
    </rPh>
    <phoneticPr fontId="2"/>
  </si>
  <si>
    <t>カナ法人名</t>
    <rPh sb="2" eb="5">
      <t>ホウジンメイ</t>
    </rPh>
    <phoneticPr fontId="2"/>
  </si>
  <si>
    <t>法人郵便番号</t>
    <rPh sb="0" eb="2">
      <t>ホウジン</t>
    </rPh>
    <rPh sb="2" eb="6">
      <t>ユウビンバンゴウ</t>
    </rPh>
    <phoneticPr fontId="2"/>
  </si>
  <si>
    <t>法人住所</t>
    <rPh sb="0" eb="4">
      <t>ホウジンジュウショ</t>
    </rPh>
    <phoneticPr fontId="2"/>
  </si>
  <si>
    <t>・</t>
    <phoneticPr fontId="2"/>
  </si>
  <si>
    <t>P7</t>
    <phoneticPr fontId="2"/>
  </si>
  <si>
    <t>代表者役職</t>
    <rPh sb="0" eb="3">
      <t>ダイヒョウシャ</t>
    </rPh>
    <rPh sb="3" eb="5">
      <t>ヤクショク</t>
    </rPh>
    <phoneticPr fontId="2"/>
  </si>
  <si>
    <t>代表者氏名</t>
    <rPh sb="0" eb="5">
      <t>ダイヒョウシャシメイ</t>
    </rPh>
    <phoneticPr fontId="2"/>
  </si>
  <si>
    <t>書類発発行責任者</t>
    <rPh sb="0" eb="2">
      <t>ショルイ</t>
    </rPh>
    <rPh sb="2" eb="3">
      <t>ハツ</t>
    </rPh>
    <rPh sb="3" eb="5">
      <t>ハッコウ</t>
    </rPh>
    <rPh sb="5" eb="7">
      <t>セキニン</t>
    </rPh>
    <rPh sb="7" eb="8">
      <t>シャ</t>
    </rPh>
    <phoneticPr fontId="2"/>
  </si>
  <si>
    <t>担当者氏名</t>
    <rPh sb="0" eb="3">
      <t>タントウシャ</t>
    </rPh>
    <rPh sb="3" eb="5">
      <t>シメイ</t>
    </rPh>
    <phoneticPr fontId="2"/>
  </si>
  <si>
    <t>支援金額</t>
  </si>
  <si>
    <t>誓約事項</t>
    <rPh sb="0" eb="4">
      <t>セイヤクジコウ</t>
    </rPh>
    <phoneticPr fontId="2"/>
  </si>
  <si>
    <t>金融機関名</t>
    <rPh sb="0" eb="2">
      <t>キンユウ</t>
    </rPh>
    <rPh sb="2" eb="4">
      <t>キカン</t>
    </rPh>
    <rPh sb="4" eb="5">
      <t>メイ</t>
    </rPh>
    <phoneticPr fontId="2"/>
  </si>
  <si>
    <t>金融機関コード</t>
    <rPh sb="0" eb="4">
      <t>キンユウキカン</t>
    </rPh>
    <phoneticPr fontId="2"/>
  </si>
  <si>
    <t>支店名</t>
    <rPh sb="0" eb="3">
      <t>シテンメイ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</si>
  <si>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</si>
  <si>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</si>
  <si>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</si>
  <si>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t>
    <rPh sb="0" eb="4">
      <t>コウザメイギ</t>
    </rPh>
    <phoneticPr fontId="2"/>
  </si>
  <si>
    <t>口座カナ名義</t>
    <rPh sb="0" eb="2">
      <t>コウザ</t>
    </rPh>
    <rPh sb="4" eb="6">
      <t>メイギ</t>
    </rPh>
    <phoneticPr fontId="2"/>
  </si>
  <si>
    <t>委任状有無</t>
    <rPh sb="0" eb="3">
      <t>イニンジョウ</t>
    </rPh>
    <rPh sb="3" eb="5">
      <t>ウム</t>
    </rPh>
    <phoneticPr fontId="2"/>
  </si>
  <si>
    <t>P17</t>
    <phoneticPr fontId="2"/>
  </si>
  <si>
    <t>連絡先e-mail</t>
    <rPh sb="0" eb="3">
      <t>レンラクサキ</t>
    </rPh>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</si>
  <si>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</si>
  <si>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</si>
  <si>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</si>
  <si>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</si>
  <si>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</si>
  <si>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</si>
  <si>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</si>
  <si>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</si>
  <si>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</si>
  <si>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</si>
  <si>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P23</t>
    <phoneticPr fontId="2"/>
  </si>
  <si>
    <t>P26</t>
    <phoneticPr fontId="2"/>
  </si>
  <si>
    <t>P32</t>
    <phoneticPr fontId="2"/>
  </si>
  <si>
    <t>P33</t>
    <phoneticPr fontId="2"/>
  </si>
  <si>
    <t>P34</t>
    <phoneticPr fontId="2"/>
  </si>
  <si>
    <t>P35</t>
    <phoneticPr fontId="2"/>
  </si>
  <si>
    <t>P36</t>
    <phoneticPr fontId="2"/>
  </si>
  <si>
    <t>P37</t>
    <phoneticPr fontId="2"/>
  </si>
  <si>
    <t>P38</t>
    <phoneticPr fontId="2"/>
  </si>
  <si>
    <t>P39</t>
    <phoneticPr fontId="2"/>
  </si>
  <si>
    <t>P31</t>
    <phoneticPr fontId="2"/>
  </si>
  <si>
    <t>P31</t>
    <phoneticPr fontId="2"/>
  </si>
  <si>
    <t>No.</t>
  </si>
  <si>
    <t>介護保険
事業者番号</t>
  </si>
  <si>
    <t>施設・事業所名称</t>
  </si>
  <si>
    <t>施設・事業所住所</t>
  </si>
  <si>
    <t>施設区分</t>
  </si>
  <si>
    <t>サービス種別</t>
  </si>
  <si>
    <t>支援金区分</t>
  </si>
  <si>
    <t>定員
※訪問系は記入不要</t>
  </si>
  <si>
    <t>セグメント</t>
    <phoneticPr fontId="2"/>
  </si>
  <si>
    <t>整理番号</t>
    <rPh sb="0" eb="4">
      <t>セイリバンゴウ</t>
    </rPh>
    <phoneticPr fontId="2"/>
  </si>
  <si>
    <t>P2</t>
    <phoneticPr fontId="2"/>
  </si>
  <si>
    <t>←口座名義に申請者役職名と申請者名が入っているか</t>
    <rPh sb="1" eb="5">
      <t>コウザメイギ</t>
    </rPh>
    <rPh sb="6" eb="9">
      <t>シンセイシャ</t>
    </rPh>
    <rPh sb="9" eb="12">
      <t>ヤクショクメイ</t>
    </rPh>
    <rPh sb="13" eb="17">
      <t>シンセイシャメイ</t>
    </rPh>
    <rPh sb="18" eb="19">
      <t>ハイ</t>
    </rPh>
    <phoneticPr fontId="2"/>
  </si>
  <si>
    <r>
      <t xml:space="preserve">施設・事業所
郵便番号
</t>
    </r>
    <r>
      <rPr>
        <sz val="6"/>
        <color theme="1"/>
        <rFont val="ＭＳ Ｐ明朝"/>
        <family val="1"/>
        <charset val="128"/>
      </rPr>
      <t>※半角、"-"不要</t>
    </r>
    <rPh sb="0" eb="2">
      <t>シセツ</t>
    </rPh>
    <rPh sb="3" eb="6">
      <t>ジギョウショ</t>
    </rPh>
    <rPh sb="7" eb="11">
      <t>ユウビンバンゴウ</t>
    </rPh>
    <rPh sb="13" eb="15">
      <t>ハンカク</t>
    </rPh>
    <rPh sb="19" eb="21">
      <t>フヨウ</t>
    </rPh>
    <phoneticPr fontId="8"/>
  </si>
  <si>
    <t>施設・事業所郵便番号</t>
    <rPh sb="6" eb="10">
      <t>ユウビンバンゴウ</t>
    </rPh>
    <phoneticPr fontId="2"/>
  </si>
  <si>
    <t>口座名義が申請者と異なる場合は、別途「委任状兼口座振替申出書」の提出が必要です。</t>
    <rPh sb="0" eb="2">
      <t>コウザ</t>
    </rPh>
    <rPh sb="2" eb="4">
      <t>メイギ</t>
    </rPh>
    <rPh sb="5" eb="8">
      <t>シンセイシャ</t>
    </rPh>
    <rPh sb="9" eb="10">
      <t>コト</t>
    </rPh>
    <rPh sb="12" eb="14">
      <t>バアイ</t>
    </rPh>
    <rPh sb="16" eb="18">
      <t>ベット</t>
    </rPh>
    <rPh sb="32" eb="34">
      <t>テイシュツ</t>
    </rPh>
    <rPh sb="35" eb="37">
      <t>ヒツヨウ</t>
    </rPh>
    <phoneticPr fontId="3"/>
  </si>
  <si>
    <t>　私は、下記１の者を代理人と定め、下記２に規定する事項を委任します。</t>
    <rPh sb="1" eb="2">
      <t>ワタシ</t>
    </rPh>
    <rPh sb="4" eb="6">
      <t>カキ</t>
    </rPh>
    <rPh sb="8" eb="9">
      <t>モノ</t>
    </rPh>
    <rPh sb="10" eb="13">
      <t>ダイリニン</t>
    </rPh>
    <rPh sb="14" eb="15">
      <t>サダ</t>
    </rPh>
    <rPh sb="17" eb="19">
      <t>カキ</t>
    </rPh>
    <rPh sb="21" eb="23">
      <t>キテイ</t>
    </rPh>
    <rPh sb="25" eb="27">
      <t>ジコウ</t>
    </rPh>
    <rPh sb="28" eb="30">
      <t>イニン</t>
    </rPh>
    <phoneticPr fontId="2"/>
  </si>
  <si>
    <t>記</t>
    <rPh sb="0" eb="1">
      <t>キ</t>
    </rPh>
    <phoneticPr fontId="2"/>
  </si>
  <si>
    <t>１　代理人</t>
    <rPh sb="2" eb="5">
      <t>ダイリニン</t>
    </rPh>
    <phoneticPr fontId="2"/>
  </si>
  <si>
    <t>住所</t>
    <rPh sb="0" eb="2">
      <t>ジュウショ</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</si>
  <si>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</si>
  <si>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</si>
  <si>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</si>
  <si>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次の支援金の受領に関する一切の権限。</t>
    <rPh sb="0" eb="1">
      <t>ツギ</t>
    </rPh>
    <rPh sb="2" eb="5">
      <t>シエンキン</t>
    </rPh>
    <rPh sb="6" eb="8">
      <t>ジュリョウ</t>
    </rPh>
    <rPh sb="9" eb="10">
      <t>カン</t>
    </rPh>
    <rPh sb="12" eb="14">
      <t>イッサイ</t>
    </rPh>
    <rPh sb="15" eb="17">
      <t>ケンゲン</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</si>
  <si>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</si>
  <si>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</si>
  <si>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</si>
  <si>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　</t>
    <phoneticPr fontId="2"/>
  </si>
  <si>
    <t>１　口座振込先</t>
    <rPh sb="2" eb="7">
      <t>コウザフリコミサキ</t>
    </rPh>
    <phoneticPr fontId="2"/>
  </si>
  <si>
    <t>金融機関名</t>
    <rPh sb="0" eb="5">
      <t>キンユウキカンメイ</t>
    </rPh>
    <phoneticPr fontId="2"/>
  </si>
  <si>
    <t>種別・口座番号</t>
    <rPh sb="0" eb="2">
      <t>シュベツ</t>
    </rPh>
    <rPh sb="3" eb="7">
      <t>コウザバンゴウ</t>
    </rPh>
    <phoneticPr fontId="2"/>
  </si>
  <si>
    <t>口座名義</t>
    <rPh sb="0" eb="4">
      <t>コウザメイギ</t>
    </rPh>
    <phoneticPr fontId="2"/>
  </si>
  <si>
    <t>受任者</t>
    <rPh sb="0" eb="3">
      <t>ジュニンシャ</t>
    </rPh>
    <phoneticPr fontId="2"/>
  </si>
  <si>
    <t>書類発行責任者氏名</t>
    <rPh sb="0" eb="7">
      <t>ショルイハッコウセキニンシャ</t>
    </rPh>
    <rPh sb="7" eb="9">
      <t>シメイ</t>
    </rPh>
    <phoneticPr fontId="2"/>
  </si>
  <si>
    <t>担当者氏名</t>
    <rPh sb="0" eb="3">
      <t>タントウシャ</t>
    </rPh>
    <rPh sb="3" eb="5">
      <t>シメイ</t>
    </rPh>
    <phoneticPr fontId="2"/>
  </si>
  <si>
    <t>連絡先
（電話番号）</t>
    <rPh sb="0" eb="3">
      <t>レンラクサキ</t>
    </rPh>
    <rPh sb="5" eb="9">
      <t>デンワバンゴウ</t>
    </rPh>
    <phoneticPr fontId="2"/>
  </si>
  <si>
    <t>郵便番号</t>
    <rPh sb="0" eb="4">
      <t>ユウビンバンゴウ</t>
    </rPh>
    <phoneticPr fontId="2"/>
  </si>
  <si>
    <t>〒</t>
    <phoneticPr fontId="2"/>
  </si>
  <si>
    <t>　(口座名義ｶﾅ)</t>
    <rPh sb="2" eb="4">
      <t>コウザ</t>
    </rPh>
    <rPh sb="4" eb="6">
      <t>メイギ</t>
    </rPh>
    <phoneticPr fontId="2"/>
  </si>
  <si>
    <t>(商号等ｶﾅ)</t>
    <rPh sb="1" eb="4">
      <t>ショウゴウトウ</t>
    </rPh>
    <phoneticPr fontId="2"/>
  </si>
  <si>
    <t>委　　任　　状</t>
    <rPh sb="0" eb="1">
      <t>イ</t>
    </rPh>
    <rPh sb="3" eb="4">
      <t>ニン</t>
    </rPh>
    <rPh sb="6" eb="7">
      <t>ジョウ</t>
    </rPh>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</si>
  <si>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</si>
  <si>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（振込口座情報）</t>
    <rPh sb="1" eb="3">
      <t>フリコミ</t>
    </rPh>
    <rPh sb="3" eb="5">
      <t>コウザ</t>
    </rPh>
    <rPh sb="5" eb="7">
      <t>ジョウホウ</t>
    </rPh>
    <phoneticPr fontId="2"/>
  </si>
  <si>
    <t>振込口座情報関係（通帳の写し等）</t>
    <rPh sb="0" eb="4">
      <t>フリコミコウザ</t>
    </rPh>
    <rPh sb="4" eb="6">
      <t>ジョウホウ</t>
    </rPh>
    <rPh sb="6" eb="8">
      <t>カンケイ</t>
    </rPh>
    <rPh sb="9" eb="11">
      <t>ツウチョウ</t>
    </rPh>
    <rPh sb="12" eb="13">
      <t>ウツ</t>
    </rPh>
    <rPh sb="14" eb="15">
      <t>トウ</t>
    </rPh>
    <phoneticPr fontId="2"/>
  </si>
  <si>
    <t>(ｶﾅ)</t>
  </si>
  <si>
    <t>の「５　振込口座情報」が分かる通帳の写しを提出してください。</t>
    <rPh sb="15" eb="17">
      <t>ツウチョウ</t>
    </rPh>
    <rPh sb="18" eb="19">
      <t>ウツ</t>
    </rPh>
    <rPh sb="21" eb="23">
      <t>テイシュツ</t>
    </rPh>
    <phoneticPr fontId="2"/>
  </si>
  <si>
    <t>みなし有料判定エリア</t>
    <rPh sb="3" eb="5">
      <t>ユウリョウ</t>
    </rPh>
    <rPh sb="5" eb="7">
      <t>ハンテイ</t>
    </rPh>
    <phoneticPr fontId="2"/>
  </si>
  <si>
    <t>（01：普通　02：当座　04：貯蓄）</t>
    <phoneticPr fontId="2"/>
  </si>
  <si>
    <t>特定福祉用具販売事業所（福祉用具貸与未実施のみ）</t>
    <rPh sb="0" eb="2">
      <t>トクテイ</t>
    </rPh>
    <rPh sb="2" eb="6">
      <t>フクシヨウグ</t>
    </rPh>
    <rPh sb="6" eb="11">
      <t>ハンバイジギョウショ</t>
    </rPh>
    <rPh sb="12" eb="14">
      <t>フクシ</t>
    </rPh>
    <rPh sb="14" eb="16">
      <t>ヨウグ</t>
    </rPh>
    <rPh sb="16" eb="18">
      <t>タイヨ</t>
    </rPh>
    <rPh sb="18" eb="21">
      <t>ミジッシ</t>
    </rPh>
    <phoneticPr fontId="2"/>
  </si>
  <si>
    <t>※確認済フラグ</t>
    <rPh sb="1" eb="3">
      <t>カクニン</t>
    </rPh>
    <rPh sb="3" eb="4">
      <t>ズ</t>
    </rPh>
    <phoneticPr fontId="2"/>
  </si>
  <si>
    <t>確認済フラグ</t>
    <rPh sb="0" eb="2">
      <t>カクニン</t>
    </rPh>
    <rPh sb="2" eb="3">
      <t>ズ</t>
    </rPh>
    <phoneticPr fontId="2"/>
  </si>
  <si>
    <t>済</t>
    <rPh sb="0" eb="1">
      <t>スミ</t>
    </rPh>
    <phoneticPr fontId="2"/>
  </si>
  <si>
    <t>整理番号</t>
    <rPh sb="0" eb="4">
      <t>セイリバンゴウ</t>
    </rPh>
    <phoneticPr fontId="2"/>
  </si>
  <si>
    <t>　申請している「みなし有料老人ホーム」が提供するサービスの内容が</t>
    <rPh sb="1" eb="3">
      <t>シンセイ</t>
    </rPh>
    <rPh sb="20" eb="22">
      <t>テイキョウ</t>
    </rPh>
    <rPh sb="29" eb="31">
      <t>ナイヨウ</t>
    </rPh>
    <phoneticPr fontId="2"/>
  </si>
  <si>
    <t>施設・事業所重複申請判定エリア</t>
    <rPh sb="0" eb="2">
      <t>シセツ</t>
    </rPh>
    <rPh sb="3" eb="6">
      <t>ジギョウショ</t>
    </rPh>
    <rPh sb="6" eb="10">
      <t>ジュウフクシンセイ</t>
    </rPh>
    <rPh sb="10" eb="12">
      <t>ハンテイ</t>
    </rPh>
    <phoneticPr fontId="2"/>
  </si>
  <si>
    <t>サービス種類＋名称</t>
    <rPh sb="4" eb="6">
      <t>シュルイ</t>
    </rPh>
    <rPh sb="7" eb="9">
      <t>メイショウ</t>
    </rPh>
    <phoneticPr fontId="2"/>
  </si>
  <si>
    <t>判定</t>
    <rPh sb="0" eb="2">
      <t>ハンテイ</t>
    </rPh>
    <phoneticPr fontId="2"/>
  </si>
  <si>
    <t>判定コメント</t>
    <rPh sb="0" eb="2">
      <t>ハンテイ</t>
    </rPh>
    <phoneticPr fontId="2"/>
  </si>
  <si>
    <t>確認フラグ</t>
    <rPh sb="0" eb="2">
      <t>カクニン</t>
    </rPh>
    <phoneticPr fontId="2"/>
  </si>
  <si>
    <t>事業所確認中</t>
    <rPh sb="0" eb="3">
      <t>ジギョウショ</t>
    </rPh>
    <rPh sb="3" eb="6">
      <t>カクニンチュウ</t>
    </rPh>
    <phoneticPr fontId="2"/>
  </si>
  <si>
    <t>NG(対象外)</t>
    <rPh sb="3" eb="6">
      <t>タイショウガイ</t>
    </rPh>
    <phoneticPr fontId="2"/>
  </si>
  <si>
    <t>「※」のコメントは、支援金対象の施設・事業所であるか確認が必要なものですので、同一事業所等が複数の指定を受けていないか、申請する医療系介護サービス事業所が当該指定介護サービス事業所として専有で施設基準を満たしているか等を確認してください。</t>
    <rPh sb="10" eb="13">
      <t>シエンキン</t>
    </rPh>
    <rPh sb="13" eb="15">
      <t>タイショウ</t>
    </rPh>
    <rPh sb="16" eb="18">
      <t>シセツ</t>
    </rPh>
    <rPh sb="19" eb="22">
      <t>ジギョウショ</t>
    </rPh>
    <rPh sb="26" eb="28">
      <t>カクニン</t>
    </rPh>
    <rPh sb="29" eb="31">
      <t>ヒツヨウ</t>
    </rPh>
    <rPh sb="39" eb="41">
      <t>ドウイツ</t>
    </rPh>
    <rPh sb="108" eb="109">
      <t>トウ</t>
    </rPh>
    <phoneticPr fontId="2"/>
  </si>
  <si>
    <t>みなし有料老人ホーム（(地密)特定入所者生活介護を除く）</t>
    <rPh sb="3" eb="7">
      <t>ユウリョウロウジン</t>
    </rPh>
    <phoneticPr fontId="2"/>
  </si>
  <si>
    <t>金融機関コード</t>
    <rPh sb="0" eb="4">
      <t>キンユウキカン</t>
    </rPh>
    <phoneticPr fontId="2"/>
  </si>
  <si>
    <t>0001</t>
  </si>
  <si>
    <t>みずほ</t>
  </si>
  <si>
    <t>0005</t>
  </si>
  <si>
    <t>三菱ＵＦＪ</t>
  </si>
  <si>
    <t>0009</t>
  </si>
  <si>
    <t>三井住友</t>
  </si>
  <si>
    <t>0010</t>
  </si>
  <si>
    <t>りそな</t>
  </si>
  <si>
    <t>0017</t>
  </si>
  <si>
    <t>埼玉りそな</t>
  </si>
  <si>
    <t>0033</t>
  </si>
  <si>
    <t>ＰａｙＰａｙ</t>
  </si>
  <si>
    <t>0034</t>
  </si>
  <si>
    <t>セブン</t>
  </si>
  <si>
    <t>0035</t>
  </si>
  <si>
    <t>ソニー</t>
  </si>
  <si>
    <t>0036</t>
  </si>
  <si>
    <t>楽天</t>
  </si>
  <si>
    <t>0038</t>
  </si>
  <si>
    <t>住信ＳＢＩネット</t>
  </si>
  <si>
    <t>0039</t>
  </si>
  <si>
    <t>ａｕじぶん</t>
  </si>
  <si>
    <t>0040</t>
  </si>
  <si>
    <t>イオン</t>
  </si>
  <si>
    <t>0041</t>
  </si>
  <si>
    <t>大和ネクスト</t>
  </si>
  <si>
    <t>0042</t>
  </si>
  <si>
    <t>ローソン</t>
  </si>
  <si>
    <t>0043</t>
  </si>
  <si>
    <t>みんなの</t>
  </si>
  <si>
    <t>0044</t>
  </si>
  <si>
    <t>ＵＩ</t>
  </si>
  <si>
    <t>0116</t>
  </si>
  <si>
    <t>北海道</t>
  </si>
  <si>
    <t>0117</t>
  </si>
  <si>
    <t>青森</t>
  </si>
  <si>
    <t>0118</t>
  </si>
  <si>
    <t>みちのく</t>
  </si>
  <si>
    <t>0119</t>
  </si>
  <si>
    <t>秋田</t>
  </si>
  <si>
    <t>0120</t>
  </si>
  <si>
    <t>北都</t>
  </si>
  <si>
    <t>0121</t>
  </si>
  <si>
    <t>荘内</t>
  </si>
  <si>
    <t>0122</t>
  </si>
  <si>
    <t>山形</t>
  </si>
  <si>
    <t>0123</t>
  </si>
  <si>
    <t>岩手</t>
  </si>
  <si>
    <t>0124</t>
  </si>
  <si>
    <t>東北</t>
  </si>
  <si>
    <t>0125</t>
  </si>
  <si>
    <t>七十七</t>
  </si>
  <si>
    <t>0126</t>
  </si>
  <si>
    <t>東邦</t>
  </si>
  <si>
    <t>0128</t>
  </si>
  <si>
    <t>群馬</t>
  </si>
  <si>
    <t>0129</t>
  </si>
  <si>
    <t>足利</t>
  </si>
  <si>
    <t>0130</t>
  </si>
  <si>
    <t>常陽</t>
  </si>
  <si>
    <t>0131</t>
  </si>
  <si>
    <t>筑波</t>
  </si>
  <si>
    <t>0133</t>
  </si>
  <si>
    <t>武蔵野</t>
  </si>
  <si>
    <t>0134</t>
  </si>
  <si>
    <t>千葉</t>
  </si>
  <si>
    <t>0135</t>
  </si>
  <si>
    <t>千葉興業</t>
  </si>
  <si>
    <t>0137</t>
  </si>
  <si>
    <t>きらぼし</t>
  </si>
  <si>
    <t>0138</t>
  </si>
  <si>
    <t>横浜</t>
  </si>
  <si>
    <t>0140</t>
  </si>
  <si>
    <t>第四北越</t>
  </si>
  <si>
    <t>0142</t>
  </si>
  <si>
    <t>山梨中央</t>
  </si>
  <si>
    <t>0143</t>
  </si>
  <si>
    <t>八十二</t>
  </si>
  <si>
    <t>0144</t>
  </si>
  <si>
    <t>北陸</t>
  </si>
  <si>
    <t>0145</t>
  </si>
  <si>
    <t>富山</t>
  </si>
  <si>
    <t>0146</t>
  </si>
  <si>
    <t>北國</t>
  </si>
  <si>
    <t>0147</t>
  </si>
  <si>
    <t>福井</t>
  </si>
  <si>
    <t>0149</t>
  </si>
  <si>
    <t>静岡</t>
  </si>
  <si>
    <t>0150</t>
  </si>
  <si>
    <t>スルガ</t>
  </si>
  <si>
    <t>0151</t>
  </si>
  <si>
    <t>清水</t>
  </si>
  <si>
    <t>0152</t>
  </si>
  <si>
    <t>大垣共立</t>
  </si>
  <si>
    <t>0153</t>
  </si>
  <si>
    <t>十六</t>
  </si>
  <si>
    <t>0154</t>
  </si>
  <si>
    <t>三十三</t>
  </si>
  <si>
    <t>0155</t>
  </si>
  <si>
    <t>百五</t>
  </si>
  <si>
    <t>0157</t>
  </si>
  <si>
    <t>滋賀</t>
  </si>
  <si>
    <t>0158</t>
  </si>
  <si>
    <t>京都</t>
  </si>
  <si>
    <t>0159</t>
  </si>
  <si>
    <t>関西みらい</t>
  </si>
  <si>
    <t>0161</t>
  </si>
  <si>
    <t>池田泉州</t>
  </si>
  <si>
    <t>0162</t>
  </si>
  <si>
    <t>南都</t>
  </si>
  <si>
    <t>0163</t>
  </si>
  <si>
    <t>紀陽</t>
  </si>
  <si>
    <t>0164</t>
  </si>
  <si>
    <t>但馬</t>
  </si>
  <si>
    <t>0166</t>
  </si>
  <si>
    <t>鳥取</t>
  </si>
  <si>
    <t>0167</t>
  </si>
  <si>
    <t>山陰合同</t>
  </si>
  <si>
    <t>0168</t>
  </si>
  <si>
    <t>中国</t>
  </si>
  <si>
    <t>0169</t>
  </si>
  <si>
    <t>広島</t>
  </si>
  <si>
    <t>0170</t>
  </si>
  <si>
    <t>山口</t>
  </si>
  <si>
    <t>0172</t>
  </si>
  <si>
    <t>阿波</t>
  </si>
  <si>
    <t>0173</t>
  </si>
  <si>
    <t>百十四</t>
  </si>
  <si>
    <t>0174</t>
  </si>
  <si>
    <t>伊予</t>
  </si>
  <si>
    <t>0175</t>
  </si>
  <si>
    <t>四国</t>
  </si>
  <si>
    <t>0177</t>
  </si>
  <si>
    <t>福岡</t>
  </si>
  <si>
    <t>0178</t>
  </si>
  <si>
    <t>筑邦</t>
  </si>
  <si>
    <t>0179</t>
  </si>
  <si>
    <t>佐賀</t>
  </si>
  <si>
    <t>0181</t>
  </si>
  <si>
    <t>十八親和</t>
  </si>
  <si>
    <t>0182</t>
  </si>
  <si>
    <t>肥後</t>
  </si>
  <si>
    <t>0183</t>
  </si>
  <si>
    <t>大分</t>
  </si>
  <si>
    <t>0184</t>
  </si>
  <si>
    <t>宮崎</t>
  </si>
  <si>
    <t>0185</t>
  </si>
  <si>
    <t>鹿児島</t>
  </si>
  <si>
    <t>0187</t>
  </si>
  <si>
    <t>琉球</t>
  </si>
  <si>
    <t>0188</t>
  </si>
  <si>
    <t>沖縄</t>
  </si>
  <si>
    <t>0190</t>
  </si>
  <si>
    <t>西日本シティ</t>
  </si>
  <si>
    <t>0191</t>
  </si>
  <si>
    <t>北九州</t>
  </si>
  <si>
    <t>0288</t>
  </si>
  <si>
    <t>三菱ＵＦＪ信託</t>
  </si>
  <si>
    <t>0289</t>
  </si>
  <si>
    <t>みずほ信託</t>
  </si>
  <si>
    <t>0294</t>
  </si>
  <si>
    <t>三井住友信託</t>
  </si>
  <si>
    <t>0295</t>
  </si>
  <si>
    <t>ニューヨークメロン信託</t>
  </si>
  <si>
    <t>0297</t>
  </si>
  <si>
    <t>日本マスタートラスト信託</t>
  </si>
  <si>
    <t>0300</t>
  </si>
  <si>
    <t>ＳＭＢＣ信託</t>
  </si>
  <si>
    <t>0304</t>
  </si>
  <si>
    <t>野村信託</t>
  </si>
  <si>
    <t>0307</t>
  </si>
  <si>
    <t>オリックス</t>
  </si>
  <si>
    <t>0310</t>
  </si>
  <si>
    <t>ＧＭＯあおぞらネット</t>
  </si>
  <si>
    <t>0311</t>
  </si>
  <si>
    <t>農中信託</t>
  </si>
  <si>
    <t>0320</t>
  </si>
  <si>
    <t>新生信託</t>
  </si>
  <si>
    <t>0321</t>
  </si>
  <si>
    <t>日証金信託</t>
  </si>
  <si>
    <t>0324</t>
  </si>
  <si>
    <t>日本カストディ</t>
  </si>
  <si>
    <t>0397</t>
  </si>
  <si>
    <t>新生</t>
  </si>
  <si>
    <t>0398</t>
  </si>
  <si>
    <t>あおぞら</t>
  </si>
  <si>
    <t>0401</t>
  </si>
  <si>
    <t>シティバンク、エヌ・エイ</t>
  </si>
  <si>
    <t>0402</t>
  </si>
  <si>
    <t>ＪＰモルガン</t>
  </si>
  <si>
    <t>0403</t>
  </si>
  <si>
    <t>バンク・オブ・アメリカ・エヌ・エイ</t>
  </si>
  <si>
    <t>0411</t>
  </si>
  <si>
    <t>香港上海</t>
  </si>
  <si>
    <t>0413</t>
  </si>
  <si>
    <t>スタンダードチャータード</t>
  </si>
  <si>
    <t>0414</t>
  </si>
  <si>
    <t>バークレイズ</t>
  </si>
  <si>
    <t>0421</t>
  </si>
  <si>
    <t>クレディ・アグリコル</t>
  </si>
  <si>
    <t>0423</t>
  </si>
  <si>
    <t>ハナ</t>
  </si>
  <si>
    <t>0424</t>
  </si>
  <si>
    <t>印度</t>
  </si>
  <si>
    <t>0425</t>
  </si>
  <si>
    <t>兆豊國際商業</t>
  </si>
  <si>
    <t>0426</t>
  </si>
  <si>
    <t>バンコック</t>
  </si>
  <si>
    <t>0429</t>
  </si>
  <si>
    <t>バンクネガラインドネシア</t>
  </si>
  <si>
    <t>0430</t>
  </si>
  <si>
    <t>ドイツ</t>
  </si>
  <si>
    <t>0432</t>
  </si>
  <si>
    <t>ブラジル</t>
  </si>
  <si>
    <t>0438</t>
  </si>
  <si>
    <t>ユナイテッド・オーバーシーズ</t>
  </si>
  <si>
    <t>0439</t>
  </si>
  <si>
    <t>ユービーエス・エイ・ジー</t>
  </si>
  <si>
    <t>0442</t>
  </si>
  <si>
    <t>ニューヨークメロン</t>
  </si>
  <si>
    <t>0443</t>
  </si>
  <si>
    <t>ビー・エヌ・ピー・パリバ</t>
  </si>
  <si>
    <t>0444</t>
  </si>
  <si>
    <t>オーバーシー・チャイニーズ</t>
  </si>
  <si>
    <t>0445</t>
  </si>
  <si>
    <t>ソシエテジェネラル</t>
  </si>
  <si>
    <t>0456</t>
  </si>
  <si>
    <t>ユバフーアラブ・フランス連合</t>
  </si>
  <si>
    <t>0458</t>
  </si>
  <si>
    <t>ＤＢＳ</t>
  </si>
  <si>
    <t>0460</t>
  </si>
  <si>
    <t>クレディ・スイス</t>
  </si>
  <si>
    <t>0463</t>
  </si>
  <si>
    <t>ウニクレディト</t>
  </si>
  <si>
    <t>0468</t>
  </si>
  <si>
    <t>インドステイト</t>
  </si>
  <si>
    <t>0471</t>
  </si>
  <si>
    <t>カナダロイヤル</t>
  </si>
  <si>
    <t>0472</t>
  </si>
  <si>
    <t>ＳＢＪ</t>
  </si>
  <si>
    <t>0477</t>
  </si>
  <si>
    <t>ウリィ</t>
  </si>
  <si>
    <t>0482</t>
  </si>
  <si>
    <t>アイエヌジーバンクエヌ・ヴィ</t>
  </si>
  <si>
    <t>0484</t>
  </si>
  <si>
    <t>ナショナル・オーストラリア・バンク・リミテッド</t>
  </si>
  <si>
    <t>0485</t>
  </si>
  <si>
    <t>オーストラリア・ニュージーランド</t>
  </si>
  <si>
    <t>0487</t>
  </si>
  <si>
    <t>オーストラリア・コモンウェルズ</t>
  </si>
  <si>
    <t>0489</t>
  </si>
  <si>
    <t>中國</t>
  </si>
  <si>
    <t>0495</t>
  </si>
  <si>
    <t>ステート・ストリート</t>
  </si>
  <si>
    <t>0498</t>
  </si>
  <si>
    <t>中小企業</t>
  </si>
  <si>
    <t>0501</t>
  </si>
  <si>
    <t>北洋</t>
  </si>
  <si>
    <t>0508</t>
  </si>
  <si>
    <t>きらやか</t>
  </si>
  <si>
    <t>0509</t>
  </si>
  <si>
    <t>北日本</t>
  </si>
  <si>
    <t>0512</t>
  </si>
  <si>
    <t>仙台</t>
  </si>
  <si>
    <t>0513</t>
  </si>
  <si>
    <t>福島</t>
  </si>
  <si>
    <t>0514</t>
  </si>
  <si>
    <t>大東</t>
  </si>
  <si>
    <t>0516</t>
  </si>
  <si>
    <t>東和</t>
  </si>
  <si>
    <t>0517</t>
  </si>
  <si>
    <t>栃木</t>
  </si>
  <si>
    <t>0522</t>
  </si>
  <si>
    <t>京葉</t>
  </si>
  <si>
    <t>0525</t>
  </si>
  <si>
    <t>東日本</t>
  </si>
  <si>
    <t>0526</t>
  </si>
  <si>
    <t>東京スター</t>
  </si>
  <si>
    <t>0530</t>
  </si>
  <si>
    <t>神奈川</t>
  </si>
  <si>
    <t>0532</t>
  </si>
  <si>
    <t>大光</t>
  </si>
  <si>
    <t>0533</t>
  </si>
  <si>
    <t>長野</t>
  </si>
  <si>
    <t>0534</t>
  </si>
  <si>
    <t>富山第一</t>
  </si>
  <si>
    <t>0537</t>
  </si>
  <si>
    <t>福邦</t>
  </si>
  <si>
    <t>0538</t>
  </si>
  <si>
    <t>静岡中央</t>
  </si>
  <si>
    <t>0542</t>
  </si>
  <si>
    <t>愛知</t>
  </si>
  <si>
    <t>0543</t>
  </si>
  <si>
    <t>名古屋</t>
  </si>
  <si>
    <t>0544</t>
  </si>
  <si>
    <t>中京</t>
  </si>
  <si>
    <t>0562</t>
  </si>
  <si>
    <t>みなと</t>
  </si>
  <si>
    <t>0565</t>
  </si>
  <si>
    <t>島根</t>
  </si>
  <si>
    <t>0566</t>
  </si>
  <si>
    <t>トマト</t>
  </si>
  <si>
    <t>0569</t>
  </si>
  <si>
    <t>もみじ</t>
  </si>
  <si>
    <t>0570</t>
  </si>
  <si>
    <t>西京</t>
  </si>
  <si>
    <t>0572</t>
  </si>
  <si>
    <t>徳島大正</t>
  </si>
  <si>
    <t>0573</t>
  </si>
  <si>
    <t>香川</t>
  </si>
  <si>
    <t>0576</t>
  </si>
  <si>
    <t>愛媛</t>
  </si>
  <si>
    <t>0578</t>
  </si>
  <si>
    <t>高知</t>
  </si>
  <si>
    <t>0582</t>
  </si>
  <si>
    <t>福岡中央</t>
  </si>
  <si>
    <t>0583</t>
  </si>
  <si>
    <t>佐賀共栄</t>
  </si>
  <si>
    <t>0585</t>
  </si>
  <si>
    <t>長崎</t>
  </si>
  <si>
    <t>0587</t>
  </si>
  <si>
    <t>熊本</t>
  </si>
  <si>
    <t>0590</t>
  </si>
  <si>
    <t>豊和</t>
  </si>
  <si>
    <t>0591</t>
  </si>
  <si>
    <t>宮崎太陽</t>
  </si>
  <si>
    <t>0594</t>
  </si>
  <si>
    <t>南日本</t>
  </si>
  <si>
    <t>0596</t>
  </si>
  <si>
    <t>沖縄海邦</t>
  </si>
  <si>
    <t>0603</t>
  </si>
  <si>
    <t>韓国産業</t>
  </si>
  <si>
    <t>0607</t>
  </si>
  <si>
    <t>彰化商業</t>
  </si>
  <si>
    <t>0608</t>
  </si>
  <si>
    <t>ウェルズ・ファーゴ</t>
  </si>
  <si>
    <t>0611</t>
  </si>
  <si>
    <t>第一商業</t>
  </si>
  <si>
    <t>0612</t>
  </si>
  <si>
    <t>台湾</t>
  </si>
  <si>
    <t>0615</t>
  </si>
  <si>
    <t>交通</t>
  </si>
  <si>
    <t>0616</t>
  </si>
  <si>
    <t>メトロポリタン</t>
  </si>
  <si>
    <t>0617</t>
  </si>
  <si>
    <t>フィリピン・ナショナル・バンク</t>
  </si>
  <si>
    <t>0619</t>
  </si>
  <si>
    <t>中国工商</t>
  </si>
  <si>
    <t>0621</t>
  </si>
  <si>
    <t>中國信託商業</t>
  </si>
  <si>
    <t>0623</t>
  </si>
  <si>
    <t>インテーザ・サンパオロ</t>
  </si>
  <si>
    <t>0624</t>
  </si>
  <si>
    <t>國民</t>
  </si>
  <si>
    <t>0625</t>
  </si>
  <si>
    <t>中国建設</t>
  </si>
  <si>
    <t>0627</t>
  </si>
  <si>
    <t>ビルバオ・ビスカヤ・アルヘンタリア</t>
  </si>
  <si>
    <t>0630</t>
  </si>
  <si>
    <t>中国農業</t>
  </si>
  <si>
    <t>0631</t>
  </si>
  <si>
    <t>台新國際商業</t>
  </si>
  <si>
    <t>0632</t>
  </si>
  <si>
    <t>玉山</t>
  </si>
  <si>
    <t>0633</t>
  </si>
  <si>
    <t>台湾中小企業</t>
  </si>
  <si>
    <t>1000</t>
  </si>
  <si>
    <t>信金中央金庫</t>
  </si>
  <si>
    <t>1001</t>
  </si>
  <si>
    <t>北海道信金</t>
  </si>
  <si>
    <t>1003</t>
  </si>
  <si>
    <t>室蘭信金</t>
  </si>
  <si>
    <t>1004</t>
  </si>
  <si>
    <t>空知信金</t>
  </si>
  <si>
    <t>1006</t>
  </si>
  <si>
    <t>苫小牧信金</t>
  </si>
  <si>
    <t>1008</t>
  </si>
  <si>
    <t>北門信金</t>
  </si>
  <si>
    <t>1009</t>
  </si>
  <si>
    <t>伊達信金</t>
  </si>
  <si>
    <t>1010</t>
  </si>
  <si>
    <t>北空知信金</t>
  </si>
  <si>
    <t>1011</t>
  </si>
  <si>
    <t>日高信金</t>
  </si>
  <si>
    <t>1013</t>
  </si>
  <si>
    <t>渡島信金</t>
  </si>
  <si>
    <t>1014</t>
  </si>
  <si>
    <t>道南うみ街信金</t>
  </si>
  <si>
    <t>1020</t>
  </si>
  <si>
    <t>旭川信金</t>
  </si>
  <si>
    <t>1021</t>
  </si>
  <si>
    <t>稚内信金</t>
  </si>
  <si>
    <t>1022</t>
  </si>
  <si>
    <t>留萌信金</t>
  </si>
  <si>
    <t>1024</t>
  </si>
  <si>
    <t>北星信金</t>
  </si>
  <si>
    <t>1026</t>
  </si>
  <si>
    <t>帯広信金</t>
  </si>
  <si>
    <t>1027</t>
  </si>
  <si>
    <t>釧路信金</t>
  </si>
  <si>
    <t>1028</t>
  </si>
  <si>
    <t>大地みらい信金</t>
  </si>
  <si>
    <t>1030</t>
  </si>
  <si>
    <t>北見信金</t>
  </si>
  <si>
    <t>1031</t>
  </si>
  <si>
    <t>網走信金</t>
  </si>
  <si>
    <t>1033</t>
  </si>
  <si>
    <t>遠軽信金</t>
  </si>
  <si>
    <t>1104</t>
  </si>
  <si>
    <t>東奥信金</t>
  </si>
  <si>
    <t>1105</t>
  </si>
  <si>
    <t>青い森信金</t>
  </si>
  <si>
    <t>1120</t>
  </si>
  <si>
    <t>秋田信金</t>
  </si>
  <si>
    <t>1123</t>
  </si>
  <si>
    <t>羽後信金</t>
  </si>
  <si>
    <t>1140</t>
  </si>
  <si>
    <t>山形信金</t>
  </si>
  <si>
    <t>1141</t>
  </si>
  <si>
    <t>米沢信金</t>
  </si>
  <si>
    <t>1142</t>
  </si>
  <si>
    <t>鶴岡信金</t>
  </si>
  <si>
    <t>1143</t>
  </si>
  <si>
    <t>新庄信金</t>
  </si>
  <si>
    <t>1150</t>
  </si>
  <si>
    <t>盛岡信金</t>
  </si>
  <si>
    <t>1152</t>
  </si>
  <si>
    <t>宮古信金</t>
  </si>
  <si>
    <t>1153</t>
  </si>
  <si>
    <t>一関信金</t>
  </si>
  <si>
    <t>1154</t>
  </si>
  <si>
    <t>北上信金</t>
  </si>
  <si>
    <t>1155</t>
  </si>
  <si>
    <t>花巻信金</t>
  </si>
  <si>
    <t>1156</t>
  </si>
  <si>
    <t>水沢信金</t>
  </si>
  <si>
    <t>1170</t>
  </si>
  <si>
    <t>杜の都信金</t>
  </si>
  <si>
    <t>1171</t>
  </si>
  <si>
    <t>宮城第一信金</t>
  </si>
  <si>
    <t>1172</t>
  </si>
  <si>
    <t>石巻信金</t>
  </si>
  <si>
    <t>1174</t>
  </si>
  <si>
    <t>仙南信金</t>
  </si>
  <si>
    <t>1175</t>
  </si>
  <si>
    <t>気仙沼信金</t>
  </si>
  <si>
    <t>1181</t>
  </si>
  <si>
    <t>会津信金</t>
  </si>
  <si>
    <t>1182</t>
  </si>
  <si>
    <t>郡山信金</t>
  </si>
  <si>
    <t>1184</t>
  </si>
  <si>
    <t>白河信金</t>
  </si>
  <si>
    <t>1185</t>
  </si>
  <si>
    <t>須賀川信金</t>
  </si>
  <si>
    <t>1186</t>
  </si>
  <si>
    <t>ひまわり信金</t>
  </si>
  <si>
    <t>1188</t>
  </si>
  <si>
    <t>あぶくま信金</t>
  </si>
  <si>
    <t>1189</t>
  </si>
  <si>
    <t>二本松信金</t>
  </si>
  <si>
    <t>1190</t>
  </si>
  <si>
    <t>福島信金</t>
  </si>
  <si>
    <t>1203</t>
  </si>
  <si>
    <t>高崎信金</t>
  </si>
  <si>
    <t>1204</t>
  </si>
  <si>
    <t>桐生信金</t>
  </si>
  <si>
    <t>1206</t>
  </si>
  <si>
    <t>アイオー信金</t>
  </si>
  <si>
    <t>1208</t>
  </si>
  <si>
    <t>利根郡信金</t>
  </si>
  <si>
    <t>1209</t>
  </si>
  <si>
    <t>館林信金</t>
  </si>
  <si>
    <t>1210</t>
  </si>
  <si>
    <t>北群馬信金</t>
  </si>
  <si>
    <t>1211</t>
  </si>
  <si>
    <t>しののめ信金</t>
  </si>
  <si>
    <t>1221</t>
  </si>
  <si>
    <t>足利小山信金</t>
  </si>
  <si>
    <t>1222</t>
  </si>
  <si>
    <t>栃木信金</t>
  </si>
  <si>
    <t>1223</t>
  </si>
  <si>
    <t>鹿沼相互信金</t>
  </si>
  <si>
    <t>1224</t>
  </si>
  <si>
    <t>佐野信金</t>
  </si>
  <si>
    <t>1225</t>
  </si>
  <si>
    <t>大田原信金</t>
  </si>
  <si>
    <t>1227</t>
  </si>
  <si>
    <t>烏山信金</t>
  </si>
  <si>
    <t>1240</t>
  </si>
  <si>
    <t>水戸信金</t>
  </si>
  <si>
    <t>1242</t>
  </si>
  <si>
    <t>結城信金</t>
  </si>
  <si>
    <t>1250</t>
  </si>
  <si>
    <t>埼玉縣信金</t>
  </si>
  <si>
    <t>1251</t>
  </si>
  <si>
    <t>川口信金</t>
  </si>
  <si>
    <t>1252</t>
  </si>
  <si>
    <t>青木信金</t>
  </si>
  <si>
    <t>1253</t>
  </si>
  <si>
    <t>飯能信金</t>
  </si>
  <si>
    <t>1260</t>
  </si>
  <si>
    <t>千葉信金</t>
  </si>
  <si>
    <t>1261</t>
  </si>
  <si>
    <t>銚子信金</t>
  </si>
  <si>
    <t>1262</t>
  </si>
  <si>
    <t>東京ベイ信金</t>
  </si>
  <si>
    <t>1264</t>
  </si>
  <si>
    <t>館山信金</t>
  </si>
  <si>
    <t>1267</t>
  </si>
  <si>
    <t>佐原信金</t>
  </si>
  <si>
    <t>1280</t>
  </si>
  <si>
    <t>横浜信金</t>
  </si>
  <si>
    <t>1281</t>
  </si>
  <si>
    <t>かながわ信金</t>
  </si>
  <si>
    <t>1282</t>
  </si>
  <si>
    <t>湘南信金</t>
  </si>
  <si>
    <t>1283</t>
  </si>
  <si>
    <t>川崎信金</t>
  </si>
  <si>
    <t>1286</t>
  </si>
  <si>
    <t>平塚信金</t>
  </si>
  <si>
    <t>1288</t>
  </si>
  <si>
    <t>さがみ信金</t>
  </si>
  <si>
    <t>1289</t>
  </si>
  <si>
    <t>中栄信金</t>
  </si>
  <si>
    <t>1290</t>
  </si>
  <si>
    <t>中南信金</t>
  </si>
  <si>
    <t>1303</t>
  </si>
  <si>
    <t>朝日信金</t>
  </si>
  <si>
    <t>1305</t>
  </si>
  <si>
    <t>興産信金</t>
  </si>
  <si>
    <t>1310</t>
  </si>
  <si>
    <t>さわやか信金</t>
  </si>
  <si>
    <t>1311</t>
  </si>
  <si>
    <t>東京シティ信金</t>
  </si>
  <si>
    <t>1319</t>
  </si>
  <si>
    <t>芝信金</t>
  </si>
  <si>
    <t>1320</t>
  </si>
  <si>
    <t>東京東信金</t>
  </si>
  <si>
    <t>1321</t>
  </si>
  <si>
    <t>東栄信金</t>
  </si>
  <si>
    <t>1323</t>
  </si>
  <si>
    <t>亀有信金</t>
  </si>
  <si>
    <t>1326</t>
  </si>
  <si>
    <t>小松川信金</t>
  </si>
  <si>
    <t>1327</t>
  </si>
  <si>
    <t>足立成和信金</t>
  </si>
  <si>
    <t>1333</t>
  </si>
  <si>
    <t>東京三協信金</t>
  </si>
  <si>
    <t>1336</t>
  </si>
  <si>
    <t>西京信金</t>
  </si>
  <si>
    <t>1341</t>
  </si>
  <si>
    <t>西武信金</t>
  </si>
  <si>
    <t>1344</t>
  </si>
  <si>
    <t>城南信金</t>
  </si>
  <si>
    <t>1345</t>
  </si>
  <si>
    <t>昭和信金</t>
  </si>
  <si>
    <t>1346</t>
  </si>
  <si>
    <t>目黒信金</t>
  </si>
  <si>
    <t>1348</t>
  </si>
  <si>
    <t>世田谷信金</t>
  </si>
  <si>
    <t>1349</t>
  </si>
  <si>
    <t>東京信金</t>
  </si>
  <si>
    <t>1351</t>
  </si>
  <si>
    <t>城北信金</t>
  </si>
  <si>
    <t>1352</t>
  </si>
  <si>
    <t>瀧野川信金</t>
  </si>
  <si>
    <t>1356</t>
  </si>
  <si>
    <t>巣鴨信金</t>
  </si>
  <si>
    <t>1358</t>
  </si>
  <si>
    <t>青梅信金</t>
  </si>
  <si>
    <t>1360</t>
  </si>
  <si>
    <t>多摩信金</t>
  </si>
  <si>
    <t>1370</t>
  </si>
  <si>
    <t>新潟信金</t>
  </si>
  <si>
    <t>1371</t>
  </si>
  <si>
    <t>長岡信金</t>
  </si>
  <si>
    <t>1373</t>
  </si>
  <si>
    <t>三条信金</t>
  </si>
  <si>
    <t>1374</t>
  </si>
  <si>
    <t>新発田信金</t>
  </si>
  <si>
    <t>1375</t>
  </si>
  <si>
    <t>柏崎信金</t>
  </si>
  <si>
    <t>1376</t>
  </si>
  <si>
    <t>上越信金</t>
  </si>
  <si>
    <t>1377</t>
  </si>
  <si>
    <t>新井信金</t>
  </si>
  <si>
    <t>1379</t>
  </si>
  <si>
    <t>村上信金</t>
  </si>
  <si>
    <t>1380</t>
  </si>
  <si>
    <t>加茂信金</t>
  </si>
  <si>
    <t>1385</t>
  </si>
  <si>
    <t>甲府信金</t>
  </si>
  <si>
    <t>1386</t>
  </si>
  <si>
    <t>山梨信金</t>
  </si>
  <si>
    <t>1390</t>
  </si>
  <si>
    <t>長野信金</t>
  </si>
  <si>
    <t>1391</t>
  </si>
  <si>
    <t>松本信金</t>
  </si>
  <si>
    <t>1392</t>
  </si>
  <si>
    <t>上田信金</t>
  </si>
  <si>
    <t>1393</t>
  </si>
  <si>
    <t>諏訪信金</t>
  </si>
  <si>
    <t>1394</t>
  </si>
  <si>
    <t>飯田信金</t>
  </si>
  <si>
    <t>1396</t>
  </si>
  <si>
    <t>アルプス中央信金</t>
  </si>
  <si>
    <t>1401</t>
  </si>
  <si>
    <t>富山信金</t>
  </si>
  <si>
    <t>1402</t>
  </si>
  <si>
    <t>高岡信金</t>
  </si>
  <si>
    <t>1404</t>
  </si>
  <si>
    <t>新湊信金</t>
  </si>
  <si>
    <t>1405</t>
  </si>
  <si>
    <t>にいかわ信金</t>
  </si>
  <si>
    <t>1406</t>
  </si>
  <si>
    <t>氷見伏木信金</t>
  </si>
  <si>
    <t>1412</t>
  </si>
  <si>
    <t>砺波信金</t>
  </si>
  <si>
    <t>1413</t>
  </si>
  <si>
    <t>石動信金</t>
  </si>
  <si>
    <t>1440</t>
  </si>
  <si>
    <t>金沢信金</t>
  </si>
  <si>
    <t>1442</t>
  </si>
  <si>
    <t>のと共栄信金</t>
  </si>
  <si>
    <t>1444</t>
  </si>
  <si>
    <t>はくさん信金</t>
  </si>
  <si>
    <t>1448</t>
  </si>
  <si>
    <t>興能信金</t>
  </si>
  <si>
    <t>1470</t>
  </si>
  <si>
    <t>福井信金</t>
  </si>
  <si>
    <t>1471</t>
  </si>
  <si>
    <t>敦賀信金</t>
  </si>
  <si>
    <t>1473</t>
  </si>
  <si>
    <t>小浜信金</t>
  </si>
  <si>
    <t>1475</t>
  </si>
  <si>
    <t>越前信金</t>
  </si>
  <si>
    <t>1501</t>
  </si>
  <si>
    <t>しずおか焼津信金</t>
  </si>
  <si>
    <t>1502</t>
  </si>
  <si>
    <t>静清信金</t>
  </si>
  <si>
    <t>1503</t>
  </si>
  <si>
    <t>浜松磐田信金</t>
  </si>
  <si>
    <t>1505</t>
  </si>
  <si>
    <t>沼津信金</t>
  </si>
  <si>
    <t>1506</t>
  </si>
  <si>
    <t>三島信金</t>
  </si>
  <si>
    <t>1507</t>
  </si>
  <si>
    <t>富士宮信金</t>
  </si>
  <si>
    <t>1513</t>
  </si>
  <si>
    <t>島田掛川信金</t>
  </si>
  <si>
    <t>1515</t>
  </si>
  <si>
    <t>富士信金</t>
  </si>
  <si>
    <t>1517</t>
  </si>
  <si>
    <t>遠州信金</t>
  </si>
  <si>
    <t>1530</t>
  </si>
  <si>
    <t>岐阜信金</t>
  </si>
  <si>
    <t>1531</t>
  </si>
  <si>
    <t>大垣西濃信金</t>
  </si>
  <si>
    <t>1532</t>
  </si>
  <si>
    <t>高山信金</t>
  </si>
  <si>
    <t>1533</t>
  </si>
  <si>
    <t>東濃信金</t>
  </si>
  <si>
    <t>1534</t>
  </si>
  <si>
    <t>関信金</t>
  </si>
  <si>
    <t>1538</t>
  </si>
  <si>
    <t>八幡信金</t>
  </si>
  <si>
    <t>1550</t>
  </si>
  <si>
    <t>愛知信金</t>
  </si>
  <si>
    <t>1551</t>
  </si>
  <si>
    <t>豊橋信金</t>
  </si>
  <si>
    <t>1552</t>
  </si>
  <si>
    <t>岡崎信金</t>
  </si>
  <si>
    <t>1553</t>
  </si>
  <si>
    <t>いちい信金</t>
  </si>
  <si>
    <t>1554</t>
  </si>
  <si>
    <t>瀬戸信金</t>
  </si>
  <si>
    <t>1555</t>
  </si>
  <si>
    <t>半田信金</t>
  </si>
  <si>
    <t>1556</t>
  </si>
  <si>
    <t>知多信金</t>
  </si>
  <si>
    <t>1557</t>
  </si>
  <si>
    <t>豊川信金</t>
  </si>
  <si>
    <t>1559</t>
  </si>
  <si>
    <t>豊田信金</t>
  </si>
  <si>
    <t>1560</t>
  </si>
  <si>
    <t>碧海信金</t>
  </si>
  <si>
    <t>1561</t>
  </si>
  <si>
    <t>西尾信金</t>
  </si>
  <si>
    <t>1562</t>
  </si>
  <si>
    <t>蒲郡信金</t>
  </si>
  <si>
    <t>1563</t>
  </si>
  <si>
    <t>尾西信金</t>
  </si>
  <si>
    <t>1565</t>
  </si>
  <si>
    <t>中日信金</t>
  </si>
  <si>
    <t>1566</t>
  </si>
  <si>
    <t>東春信金</t>
  </si>
  <si>
    <t>1580</t>
  </si>
  <si>
    <t>津信金</t>
  </si>
  <si>
    <t>1581</t>
  </si>
  <si>
    <t>北伊勢上野信金</t>
  </si>
  <si>
    <t>1583</t>
  </si>
  <si>
    <t>桑名三重信金</t>
  </si>
  <si>
    <t>1585</t>
  </si>
  <si>
    <t>紀北信金</t>
  </si>
  <si>
    <t>1602</t>
  </si>
  <si>
    <t>滋賀中央信金</t>
  </si>
  <si>
    <t>1603</t>
  </si>
  <si>
    <t>長浜信金</t>
  </si>
  <si>
    <t>1604</t>
  </si>
  <si>
    <t>湖東信金</t>
  </si>
  <si>
    <t>1610</t>
  </si>
  <si>
    <t>京都信金</t>
  </si>
  <si>
    <t>1611</t>
  </si>
  <si>
    <t>京都中央信金</t>
  </si>
  <si>
    <t>1620</t>
  </si>
  <si>
    <t>京都北都信金</t>
  </si>
  <si>
    <t>1630</t>
  </si>
  <si>
    <t>大阪信金</t>
  </si>
  <si>
    <t>1633</t>
  </si>
  <si>
    <t>大阪厚生信金</t>
  </si>
  <si>
    <t>1635</t>
  </si>
  <si>
    <t>大阪シティ信金</t>
  </si>
  <si>
    <t>1636</t>
  </si>
  <si>
    <t>大阪商工信金</t>
  </si>
  <si>
    <t>1643</t>
  </si>
  <si>
    <t>永和信金</t>
  </si>
  <si>
    <t>1645</t>
  </si>
  <si>
    <t>北おおさか信金</t>
  </si>
  <si>
    <t>1656</t>
  </si>
  <si>
    <t>枚方信金</t>
  </si>
  <si>
    <t>1666</t>
  </si>
  <si>
    <t>奈良信金</t>
  </si>
  <si>
    <t>1667</t>
  </si>
  <si>
    <t>大和信金</t>
  </si>
  <si>
    <t>1668</t>
  </si>
  <si>
    <t>奈良中央信金</t>
  </si>
  <si>
    <t>1671</t>
  </si>
  <si>
    <t>新宮信金</t>
  </si>
  <si>
    <t>1674</t>
  </si>
  <si>
    <t>きのくに信金</t>
  </si>
  <si>
    <t>1680</t>
  </si>
  <si>
    <t>神戸信金</t>
  </si>
  <si>
    <t>1685</t>
  </si>
  <si>
    <t>姫路信金</t>
  </si>
  <si>
    <t>1686</t>
  </si>
  <si>
    <t>播州信金</t>
  </si>
  <si>
    <t>1687</t>
  </si>
  <si>
    <t>兵庫信金</t>
  </si>
  <si>
    <t>1688</t>
  </si>
  <si>
    <t>尼崎信金</t>
  </si>
  <si>
    <t>1689</t>
  </si>
  <si>
    <t>日新信金</t>
  </si>
  <si>
    <t>1691</t>
  </si>
  <si>
    <t>淡路信金</t>
  </si>
  <si>
    <t>1692</t>
  </si>
  <si>
    <t>但馬信金</t>
  </si>
  <si>
    <t>1694</t>
  </si>
  <si>
    <t>西兵庫信金</t>
  </si>
  <si>
    <t>1695</t>
  </si>
  <si>
    <t>中兵庫信金</t>
  </si>
  <si>
    <t>1696</t>
  </si>
  <si>
    <t>但陽信金</t>
  </si>
  <si>
    <t>1701</t>
  </si>
  <si>
    <t>鳥取信金</t>
  </si>
  <si>
    <t>1702</t>
  </si>
  <si>
    <t>米子信金</t>
  </si>
  <si>
    <t>1703</t>
  </si>
  <si>
    <t>倉吉信金</t>
  </si>
  <si>
    <t>1710</t>
  </si>
  <si>
    <t>しまね信金</t>
  </si>
  <si>
    <t>1711</t>
  </si>
  <si>
    <t>日本海信金</t>
  </si>
  <si>
    <t>1712</t>
  </si>
  <si>
    <t>島根中央信金</t>
  </si>
  <si>
    <t>1732</t>
  </si>
  <si>
    <t>おかやま信金</t>
  </si>
  <si>
    <t>1734</t>
  </si>
  <si>
    <t>水島信金</t>
  </si>
  <si>
    <t>1735</t>
  </si>
  <si>
    <t>津山信金</t>
  </si>
  <si>
    <t>1738</t>
  </si>
  <si>
    <t>玉島信金</t>
  </si>
  <si>
    <t>1740</t>
  </si>
  <si>
    <t>備北信金</t>
  </si>
  <si>
    <t>1741</t>
  </si>
  <si>
    <t>吉備信金</t>
  </si>
  <si>
    <t>1743</t>
  </si>
  <si>
    <t>備前日生信金</t>
  </si>
  <si>
    <t>1750</t>
  </si>
  <si>
    <t>広島信金</t>
  </si>
  <si>
    <t>1752</t>
  </si>
  <si>
    <t>呉信金</t>
  </si>
  <si>
    <t>1756</t>
  </si>
  <si>
    <t>しまなみ信金</t>
  </si>
  <si>
    <t>1758</t>
  </si>
  <si>
    <t>広島みどり信金</t>
  </si>
  <si>
    <t>1780</t>
  </si>
  <si>
    <t>萩山口信金</t>
  </si>
  <si>
    <t>1781</t>
  </si>
  <si>
    <t>西中国信金</t>
  </si>
  <si>
    <t>1789</t>
  </si>
  <si>
    <t>東山口信金</t>
  </si>
  <si>
    <t>1801</t>
  </si>
  <si>
    <t>徳島信金</t>
  </si>
  <si>
    <t>1803</t>
  </si>
  <si>
    <t>阿南信金</t>
  </si>
  <si>
    <t>1830</t>
  </si>
  <si>
    <t>高松信金</t>
  </si>
  <si>
    <t>1833</t>
  </si>
  <si>
    <t>観音寺信金</t>
  </si>
  <si>
    <t>1860</t>
  </si>
  <si>
    <t>愛媛信金</t>
  </si>
  <si>
    <t>1862</t>
  </si>
  <si>
    <t>宇和島信金</t>
  </si>
  <si>
    <t>1864</t>
  </si>
  <si>
    <t>東予信金</t>
  </si>
  <si>
    <t>1866</t>
  </si>
  <si>
    <t>川之江信金</t>
  </si>
  <si>
    <t>1880</t>
  </si>
  <si>
    <t>幡多信金</t>
  </si>
  <si>
    <t>1881</t>
  </si>
  <si>
    <t>高知信金</t>
  </si>
  <si>
    <t>1901</t>
  </si>
  <si>
    <t>福岡信金</t>
  </si>
  <si>
    <t>1903</t>
  </si>
  <si>
    <t>福岡ひびき信金</t>
  </si>
  <si>
    <t>1908</t>
  </si>
  <si>
    <t>大牟田柳川信金</t>
  </si>
  <si>
    <t>1909</t>
  </si>
  <si>
    <t>筑後信金</t>
  </si>
  <si>
    <t>1910</t>
  </si>
  <si>
    <t>飯塚信金</t>
  </si>
  <si>
    <t>1913</t>
  </si>
  <si>
    <t>田川信金</t>
  </si>
  <si>
    <t>1917</t>
  </si>
  <si>
    <t>大川信金</t>
  </si>
  <si>
    <t>1920</t>
  </si>
  <si>
    <t>遠賀信金</t>
  </si>
  <si>
    <t>1930</t>
  </si>
  <si>
    <t>唐津信金</t>
  </si>
  <si>
    <t>1931</t>
  </si>
  <si>
    <t>佐賀信金</t>
  </si>
  <si>
    <t>1932</t>
  </si>
  <si>
    <t>伊万里信金</t>
  </si>
  <si>
    <t>1933</t>
  </si>
  <si>
    <t>九州ひぜん信金</t>
  </si>
  <si>
    <t>1942</t>
  </si>
  <si>
    <t>たちばな信金</t>
  </si>
  <si>
    <t>1951</t>
  </si>
  <si>
    <t>熊本信金</t>
  </si>
  <si>
    <t>1952</t>
  </si>
  <si>
    <t>熊本第一信金</t>
  </si>
  <si>
    <t>1954</t>
  </si>
  <si>
    <t>熊本中央信金</t>
  </si>
  <si>
    <t>1955</t>
  </si>
  <si>
    <t>天草信金</t>
  </si>
  <si>
    <t>1960</t>
  </si>
  <si>
    <t>大分信金</t>
  </si>
  <si>
    <t>1962</t>
  </si>
  <si>
    <t>大分みらい信金</t>
  </si>
  <si>
    <t>1968</t>
  </si>
  <si>
    <t>日田信金</t>
  </si>
  <si>
    <t>1980</t>
  </si>
  <si>
    <t>宮崎第一信金</t>
  </si>
  <si>
    <t>1982</t>
  </si>
  <si>
    <t>延岡信金</t>
  </si>
  <si>
    <t>1985</t>
  </si>
  <si>
    <t>高鍋信金</t>
  </si>
  <si>
    <t>1990</t>
  </si>
  <si>
    <t>鹿児島信金</t>
  </si>
  <si>
    <t>1991</t>
  </si>
  <si>
    <t>鹿児島相互信金</t>
  </si>
  <si>
    <t>1993</t>
  </si>
  <si>
    <t>奄美大島信金</t>
  </si>
  <si>
    <t>1996</t>
  </si>
  <si>
    <t>コザ信金</t>
  </si>
  <si>
    <t>2004</t>
  </si>
  <si>
    <t>商工中金</t>
  </si>
  <si>
    <t>2010</t>
  </si>
  <si>
    <t>全信組連</t>
  </si>
  <si>
    <t>2011</t>
  </si>
  <si>
    <t>北央信組</t>
  </si>
  <si>
    <t>2013</t>
  </si>
  <si>
    <t>札幌中央信組</t>
  </si>
  <si>
    <t>2014</t>
  </si>
  <si>
    <t>ウリ信組</t>
  </si>
  <si>
    <t>2017</t>
  </si>
  <si>
    <t>函館商工信組</t>
  </si>
  <si>
    <t>2019</t>
  </si>
  <si>
    <t>空知商工信組</t>
  </si>
  <si>
    <t>2024</t>
  </si>
  <si>
    <t>十勝信組</t>
  </si>
  <si>
    <t>2025</t>
  </si>
  <si>
    <t>釧路信組</t>
  </si>
  <si>
    <t>2030</t>
  </si>
  <si>
    <t>青森県信組</t>
  </si>
  <si>
    <t>2045</t>
  </si>
  <si>
    <t>杜陵信組</t>
  </si>
  <si>
    <t>2049</t>
  </si>
  <si>
    <t>岩手県医師信組</t>
  </si>
  <si>
    <t>2060</t>
  </si>
  <si>
    <t>あすか信組</t>
  </si>
  <si>
    <t>2061</t>
  </si>
  <si>
    <t>石巻商工信組</t>
  </si>
  <si>
    <t>2062</t>
  </si>
  <si>
    <t>古川信組</t>
  </si>
  <si>
    <t>2063</t>
  </si>
  <si>
    <t>仙北信組</t>
  </si>
  <si>
    <t>2075</t>
  </si>
  <si>
    <t>秋田県信組</t>
  </si>
  <si>
    <t>2083</t>
  </si>
  <si>
    <t>北郡信組</t>
  </si>
  <si>
    <t>2084</t>
  </si>
  <si>
    <t>山形中央信組</t>
  </si>
  <si>
    <t>2085</t>
  </si>
  <si>
    <t>山形第一信組</t>
  </si>
  <si>
    <t>2087</t>
  </si>
  <si>
    <t>山形県医師信組</t>
  </si>
  <si>
    <t>2090</t>
  </si>
  <si>
    <t>福島県商工信組</t>
  </si>
  <si>
    <t>2092</t>
  </si>
  <si>
    <t>いわき信組</t>
  </si>
  <si>
    <t>2095</t>
  </si>
  <si>
    <t>相双五城信組</t>
  </si>
  <si>
    <t>2096</t>
  </si>
  <si>
    <t>会津商工信組</t>
  </si>
  <si>
    <t>2101</t>
  </si>
  <si>
    <t>茨城県信組</t>
  </si>
  <si>
    <t>2122</t>
  </si>
  <si>
    <t>真岡信組</t>
  </si>
  <si>
    <t>2125</t>
  </si>
  <si>
    <t>那須信組</t>
  </si>
  <si>
    <t>2143</t>
  </si>
  <si>
    <t>あかぎ信組</t>
  </si>
  <si>
    <t>2146</t>
  </si>
  <si>
    <t>群馬県信組</t>
  </si>
  <si>
    <t>2149</t>
  </si>
  <si>
    <t>ぐんまみらい信組</t>
  </si>
  <si>
    <t>2151</t>
  </si>
  <si>
    <t>群馬県医師信組</t>
  </si>
  <si>
    <t>2162</t>
  </si>
  <si>
    <t>埼玉県医師信組</t>
  </si>
  <si>
    <t>2165</t>
  </si>
  <si>
    <t>熊谷商工信組</t>
  </si>
  <si>
    <t>2167</t>
  </si>
  <si>
    <t>埼玉信組</t>
  </si>
  <si>
    <t>2180</t>
  </si>
  <si>
    <t>房総信組</t>
  </si>
  <si>
    <t>2184</t>
  </si>
  <si>
    <t>銚子商工信組</t>
  </si>
  <si>
    <t>2190</t>
  </si>
  <si>
    <t>君津信組</t>
  </si>
  <si>
    <t>2202</t>
  </si>
  <si>
    <t>全東栄信組</t>
  </si>
  <si>
    <t>2210</t>
  </si>
  <si>
    <t>東浴信組</t>
  </si>
  <si>
    <t>2211</t>
  </si>
  <si>
    <t>文化産業信組</t>
  </si>
  <si>
    <t>2213</t>
  </si>
  <si>
    <t>整理回収機構</t>
  </si>
  <si>
    <t>2215</t>
  </si>
  <si>
    <t>東京証券信組</t>
  </si>
  <si>
    <t>2224</t>
  </si>
  <si>
    <t>東京厚生信組</t>
  </si>
  <si>
    <t>2226</t>
  </si>
  <si>
    <t>東信組</t>
  </si>
  <si>
    <t>2229</t>
  </si>
  <si>
    <t>江東信組</t>
  </si>
  <si>
    <t>2231</t>
  </si>
  <si>
    <t>青和信組</t>
  </si>
  <si>
    <t>2235</t>
  </si>
  <si>
    <t>中ノ郷信組</t>
  </si>
  <si>
    <t>2241</t>
  </si>
  <si>
    <t>共立信組</t>
  </si>
  <si>
    <t>2243</t>
  </si>
  <si>
    <t>七島信組</t>
  </si>
  <si>
    <t>2248</t>
  </si>
  <si>
    <t>大東京信組</t>
  </si>
  <si>
    <t>2254</t>
  </si>
  <si>
    <t>第一勧業信組</t>
  </si>
  <si>
    <t>2271</t>
  </si>
  <si>
    <t>警視庁職員信組</t>
  </si>
  <si>
    <t>2274</t>
  </si>
  <si>
    <t>東京消防信組</t>
  </si>
  <si>
    <t>2276</t>
  </si>
  <si>
    <t>東京都職員信組</t>
  </si>
  <si>
    <t>2277</t>
  </si>
  <si>
    <t>ハナ信組</t>
  </si>
  <si>
    <t>2304</t>
  </si>
  <si>
    <t>神奈川県医師信組</t>
  </si>
  <si>
    <t>2305</t>
  </si>
  <si>
    <t>神奈川県歯科医師信組</t>
  </si>
  <si>
    <t>2306</t>
  </si>
  <si>
    <t>横浜幸銀信組</t>
  </si>
  <si>
    <t>2307</t>
  </si>
  <si>
    <t>横浜華銀信組</t>
  </si>
  <si>
    <t>2315</t>
  </si>
  <si>
    <t>小田原第一信組</t>
  </si>
  <si>
    <t>2318</t>
  </si>
  <si>
    <t>相愛信組</t>
  </si>
  <si>
    <t>2332</t>
  </si>
  <si>
    <t>静岡県医師信組</t>
  </si>
  <si>
    <t>2351</t>
  </si>
  <si>
    <t>新潟縣信組</t>
  </si>
  <si>
    <t>2354</t>
  </si>
  <si>
    <t>新潟鉄道信組</t>
  </si>
  <si>
    <t>2356</t>
  </si>
  <si>
    <t>興栄信組</t>
  </si>
  <si>
    <t>2357</t>
  </si>
  <si>
    <t>はばたき信組</t>
  </si>
  <si>
    <t>2360</t>
  </si>
  <si>
    <t>協栄信組</t>
  </si>
  <si>
    <t>2361</t>
  </si>
  <si>
    <t>三條信組</t>
  </si>
  <si>
    <t>2362</t>
  </si>
  <si>
    <t>巻信組</t>
  </si>
  <si>
    <t>2363</t>
  </si>
  <si>
    <t>新潟大栄信組</t>
  </si>
  <si>
    <t>2365</t>
  </si>
  <si>
    <t>塩沢信組</t>
  </si>
  <si>
    <t>2366</t>
  </si>
  <si>
    <t>糸魚川信組</t>
  </si>
  <si>
    <t>2377</t>
  </si>
  <si>
    <t>山梨県民信組</t>
  </si>
  <si>
    <t>2378</t>
  </si>
  <si>
    <t>都留信組</t>
  </si>
  <si>
    <t>2390</t>
  </si>
  <si>
    <t>長野県信組</t>
  </si>
  <si>
    <t>2402</t>
  </si>
  <si>
    <t>富山県医師信組</t>
  </si>
  <si>
    <t>2404</t>
  </si>
  <si>
    <t>富山県信組</t>
  </si>
  <si>
    <t>2411</t>
  </si>
  <si>
    <t>金沢中央信組</t>
  </si>
  <si>
    <t>2417</t>
  </si>
  <si>
    <t>石川県医師信組</t>
  </si>
  <si>
    <t>2430</t>
  </si>
  <si>
    <t>福泉信組</t>
  </si>
  <si>
    <t>2435</t>
  </si>
  <si>
    <t>福井県医師信組</t>
  </si>
  <si>
    <t>2440</t>
  </si>
  <si>
    <t>丸八信組</t>
  </si>
  <si>
    <t>2442</t>
  </si>
  <si>
    <t>愛知商銀信組</t>
  </si>
  <si>
    <t>2443</t>
  </si>
  <si>
    <t>愛知県警察信組</t>
  </si>
  <si>
    <t>2444</t>
  </si>
  <si>
    <t>名古屋青果物信組</t>
  </si>
  <si>
    <t>2446</t>
  </si>
  <si>
    <t>愛知県医療信組</t>
  </si>
  <si>
    <t>2447</t>
  </si>
  <si>
    <t>愛知県医師信組</t>
  </si>
  <si>
    <t>2448</t>
  </si>
  <si>
    <t>豊橋商工信組</t>
  </si>
  <si>
    <t>2451</t>
  </si>
  <si>
    <t>愛知県中央信組</t>
  </si>
  <si>
    <t>2470</t>
  </si>
  <si>
    <t>岐阜商工信組</t>
  </si>
  <si>
    <t>2471</t>
  </si>
  <si>
    <t>イオ信組</t>
  </si>
  <si>
    <t>2473</t>
  </si>
  <si>
    <t>岐阜県医師信組</t>
  </si>
  <si>
    <t>2476</t>
  </si>
  <si>
    <t>飛騨信組</t>
  </si>
  <si>
    <t>2481</t>
  </si>
  <si>
    <t>益田信組</t>
  </si>
  <si>
    <t>2485</t>
  </si>
  <si>
    <t>三重県職員信組</t>
  </si>
  <si>
    <t>2504</t>
  </si>
  <si>
    <t>滋賀県民信組</t>
  </si>
  <si>
    <t>2505</t>
  </si>
  <si>
    <t>滋賀県信組</t>
  </si>
  <si>
    <t>2526</t>
  </si>
  <si>
    <t>京滋信組</t>
  </si>
  <si>
    <t>2540</t>
  </si>
  <si>
    <t>大同信組</t>
  </si>
  <si>
    <t>2541</t>
  </si>
  <si>
    <t>成協信組</t>
  </si>
  <si>
    <t>2543</t>
  </si>
  <si>
    <t>大阪協栄信組</t>
  </si>
  <si>
    <t>2548</t>
  </si>
  <si>
    <t>大阪貯蓄信組</t>
  </si>
  <si>
    <t>2549</t>
  </si>
  <si>
    <t>のぞみ信組</t>
  </si>
  <si>
    <t>2556</t>
  </si>
  <si>
    <t>中央信組</t>
  </si>
  <si>
    <t>2560</t>
  </si>
  <si>
    <t>大阪府医師信組</t>
  </si>
  <si>
    <t>2566</t>
  </si>
  <si>
    <t>大阪府警察信組</t>
  </si>
  <si>
    <t>2567</t>
  </si>
  <si>
    <t>近畿産業信組</t>
  </si>
  <si>
    <t>2580</t>
  </si>
  <si>
    <t>朝日新聞信組</t>
  </si>
  <si>
    <t>2581</t>
  </si>
  <si>
    <t>毎日信組</t>
  </si>
  <si>
    <t>2582</t>
  </si>
  <si>
    <t>ミレ信組</t>
  </si>
  <si>
    <t>2602</t>
  </si>
  <si>
    <t>兵庫県警察信組</t>
  </si>
  <si>
    <t>2605</t>
  </si>
  <si>
    <t>兵庫県医療信組</t>
  </si>
  <si>
    <t>2606</t>
  </si>
  <si>
    <t>兵庫県信組</t>
  </si>
  <si>
    <t>2610</t>
  </si>
  <si>
    <t>神戸市職員信組</t>
  </si>
  <si>
    <t>2616</t>
  </si>
  <si>
    <t>淡陽信組</t>
  </si>
  <si>
    <t>2620</t>
  </si>
  <si>
    <t>兵庫ひまわり信組</t>
  </si>
  <si>
    <t>2634</t>
  </si>
  <si>
    <t>和歌山県医師信組</t>
  </si>
  <si>
    <t>2661</t>
  </si>
  <si>
    <t>島根益田信組</t>
  </si>
  <si>
    <t>2672</t>
  </si>
  <si>
    <t>朝銀西信組</t>
  </si>
  <si>
    <t>2674</t>
  </si>
  <si>
    <t>笠岡信組</t>
  </si>
  <si>
    <t>2680</t>
  </si>
  <si>
    <t>広島市信組</t>
  </si>
  <si>
    <t>2681</t>
  </si>
  <si>
    <t>広島県信組</t>
  </si>
  <si>
    <t>2684</t>
  </si>
  <si>
    <t>広島商銀信組</t>
  </si>
  <si>
    <t>2686</t>
  </si>
  <si>
    <t>呉市職員信組</t>
  </si>
  <si>
    <t>2690</t>
  </si>
  <si>
    <t>両備信組</t>
  </si>
  <si>
    <t>2696</t>
  </si>
  <si>
    <t>備後信組</t>
  </si>
  <si>
    <t>2703</t>
  </si>
  <si>
    <t>山口県信組</t>
  </si>
  <si>
    <t>2721</t>
  </si>
  <si>
    <t>香川県信組</t>
  </si>
  <si>
    <t>2740</t>
  </si>
  <si>
    <t>土佐信組</t>
  </si>
  <si>
    <t>2741</t>
  </si>
  <si>
    <t>宿毛商銀信組</t>
  </si>
  <si>
    <t>2751</t>
  </si>
  <si>
    <t>福岡県庁信組</t>
  </si>
  <si>
    <t>2753</t>
  </si>
  <si>
    <t>福岡県医師信組</t>
  </si>
  <si>
    <t>2773</t>
  </si>
  <si>
    <t>福岡県信組</t>
  </si>
  <si>
    <t>2802</t>
  </si>
  <si>
    <t>佐賀県医師信組</t>
  </si>
  <si>
    <t>2803</t>
  </si>
  <si>
    <t>佐賀東信組</t>
  </si>
  <si>
    <t>2808</t>
  </si>
  <si>
    <t>佐賀西信組</t>
  </si>
  <si>
    <t>2820</t>
  </si>
  <si>
    <t>長崎三菱信組</t>
  </si>
  <si>
    <t>2821</t>
  </si>
  <si>
    <t>長崎県医師信組</t>
  </si>
  <si>
    <t>2825</t>
  </si>
  <si>
    <t>西海みずき信組</t>
  </si>
  <si>
    <t>2833</t>
  </si>
  <si>
    <t>福江信組</t>
  </si>
  <si>
    <t>2842</t>
  </si>
  <si>
    <t>熊本県医師信組</t>
  </si>
  <si>
    <t>2845</t>
  </si>
  <si>
    <t>熊本県信組</t>
  </si>
  <si>
    <t>2870</t>
  </si>
  <si>
    <t>大分県信組</t>
  </si>
  <si>
    <t>2884</t>
  </si>
  <si>
    <t>宮崎県南部信組</t>
  </si>
  <si>
    <t>2890</t>
  </si>
  <si>
    <t>鹿児島興業信組</t>
  </si>
  <si>
    <t>2891</t>
  </si>
  <si>
    <t>鹿児島県医師信組</t>
  </si>
  <si>
    <t>2895</t>
  </si>
  <si>
    <t>奄美信組</t>
  </si>
  <si>
    <t>2950</t>
  </si>
  <si>
    <t>労金連</t>
  </si>
  <si>
    <t>2951</t>
  </si>
  <si>
    <t>北海道労金</t>
  </si>
  <si>
    <t>2954</t>
  </si>
  <si>
    <t>東北労金</t>
  </si>
  <si>
    <t>2963</t>
  </si>
  <si>
    <t>中央労金</t>
  </si>
  <si>
    <t>2965</t>
  </si>
  <si>
    <t>新潟県労金</t>
  </si>
  <si>
    <t>2966</t>
  </si>
  <si>
    <t>長野県労金</t>
  </si>
  <si>
    <t>2968</t>
  </si>
  <si>
    <t>静岡県労金</t>
  </si>
  <si>
    <t>2970</t>
  </si>
  <si>
    <t>北陸労金</t>
  </si>
  <si>
    <t>2972</t>
  </si>
  <si>
    <t>東海労金</t>
  </si>
  <si>
    <t>2978</t>
  </si>
  <si>
    <t>近畿労金</t>
  </si>
  <si>
    <t>2984</t>
  </si>
  <si>
    <t>中国労金</t>
  </si>
  <si>
    <t>2987</t>
  </si>
  <si>
    <t>四国労金</t>
  </si>
  <si>
    <t>2990</t>
  </si>
  <si>
    <t>九州労金</t>
  </si>
  <si>
    <t>2997</t>
  </si>
  <si>
    <t>沖縄県労金</t>
  </si>
  <si>
    <t>3000</t>
  </si>
  <si>
    <t>農林中金</t>
  </si>
  <si>
    <t>3001</t>
  </si>
  <si>
    <t>北海道信連</t>
  </si>
  <si>
    <t>3003</t>
  </si>
  <si>
    <t>岩手県信連</t>
  </si>
  <si>
    <t>3008</t>
  </si>
  <si>
    <t>茨城県信連</t>
  </si>
  <si>
    <t>3011</t>
  </si>
  <si>
    <t>埼玉県信連</t>
  </si>
  <si>
    <t>3013</t>
  </si>
  <si>
    <t>東京都信連</t>
  </si>
  <si>
    <t>3014</t>
  </si>
  <si>
    <t>神奈川県信連</t>
  </si>
  <si>
    <t>3015</t>
  </si>
  <si>
    <t>山梨県信連</t>
  </si>
  <si>
    <t>3016</t>
  </si>
  <si>
    <t>長野県信連</t>
  </si>
  <si>
    <t>3017</t>
  </si>
  <si>
    <t>新潟県信連</t>
  </si>
  <si>
    <t>3019</t>
  </si>
  <si>
    <t>石川県信連</t>
  </si>
  <si>
    <t>3020</t>
  </si>
  <si>
    <t>岐阜県信連</t>
  </si>
  <si>
    <t>3021</t>
  </si>
  <si>
    <t>静岡県信連</t>
  </si>
  <si>
    <t>3022</t>
  </si>
  <si>
    <t>愛知県信連</t>
  </si>
  <si>
    <t>3023</t>
  </si>
  <si>
    <t>三重県信連</t>
  </si>
  <si>
    <t>3024</t>
  </si>
  <si>
    <t>福井県信連</t>
  </si>
  <si>
    <t>3025</t>
  </si>
  <si>
    <t>滋賀県信連</t>
  </si>
  <si>
    <t>3026</t>
  </si>
  <si>
    <t>京都府信連</t>
  </si>
  <si>
    <t>3027</t>
  </si>
  <si>
    <t>大阪府信連</t>
  </si>
  <si>
    <t>3028</t>
  </si>
  <si>
    <t>兵庫県信連</t>
  </si>
  <si>
    <t>3030</t>
  </si>
  <si>
    <t>和歌山県信連</t>
  </si>
  <si>
    <t>3031</t>
  </si>
  <si>
    <t>鳥取県信連</t>
  </si>
  <si>
    <t>3034</t>
  </si>
  <si>
    <t>広島県信連</t>
  </si>
  <si>
    <t>3035</t>
  </si>
  <si>
    <t>山口県信連</t>
  </si>
  <si>
    <t>3036</t>
  </si>
  <si>
    <t>徳島県信連</t>
  </si>
  <si>
    <t>3037</t>
  </si>
  <si>
    <t>香川県信連</t>
  </si>
  <si>
    <t>3038</t>
  </si>
  <si>
    <t>愛媛県信連</t>
  </si>
  <si>
    <t>3039</t>
  </si>
  <si>
    <t>高知県信連</t>
  </si>
  <si>
    <t>3040</t>
  </si>
  <si>
    <t>福岡県信連</t>
  </si>
  <si>
    <t>3041</t>
  </si>
  <si>
    <t>佐賀県信連</t>
  </si>
  <si>
    <t>3044</t>
  </si>
  <si>
    <t>大分県信連</t>
  </si>
  <si>
    <t>3045</t>
  </si>
  <si>
    <t>宮崎県信連</t>
  </si>
  <si>
    <t>3046</t>
  </si>
  <si>
    <t>鹿児島県信連</t>
  </si>
  <si>
    <t>3056</t>
  </si>
  <si>
    <t>北檜山町農協</t>
  </si>
  <si>
    <t>3058</t>
  </si>
  <si>
    <t>今金町農協</t>
  </si>
  <si>
    <t>3066</t>
  </si>
  <si>
    <t>函館市亀田農協</t>
  </si>
  <si>
    <t>3068</t>
  </si>
  <si>
    <t>新函館農協</t>
  </si>
  <si>
    <t>3086</t>
  </si>
  <si>
    <t>ようてい農協</t>
  </si>
  <si>
    <t>3087</t>
  </si>
  <si>
    <t>きょうわ農協</t>
  </si>
  <si>
    <t>3094</t>
  </si>
  <si>
    <t>新おたる農協</t>
  </si>
  <si>
    <t>3095</t>
  </si>
  <si>
    <t>余市町農協</t>
  </si>
  <si>
    <t>3103</t>
  </si>
  <si>
    <t>とうや湖農協</t>
  </si>
  <si>
    <t>3107</t>
  </si>
  <si>
    <t>伊達市農協</t>
  </si>
  <si>
    <t>3112</t>
  </si>
  <si>
    <t>とまこまい広域農協</t>
  </si>
  <si>
    <t>3114</t>
  </si>
  <si>
    <t>鵡川農協</t>
  </si>
  <si>
    <t>3120</t>
  </si>
  <si>
    <t>びらとり農協</t>
  </si>
  <si>
    <t>3122</t>
  </si>
  <si>
    <t>門別町農協</t>
  </si>
  <si>
    <t>3126</t>
  </si>
  <si>
    <t>みついし農協</t>
  </si>
  <si>
    <t>3133</t>
  </si>
  <si>
    <t>札幌市農協</t>
  </si>
  <si>
    <t>3139</t>
  </si>
  <si>
    <t>道央農協</t>
  </si>
  <si>
    <t>3142</t>
  </si>
  <si>
    <t>石狩市農協</t>
  </si>
  <si>
    <t>3145</t>
  </si>
  <si>
    <t>北石狩農協</t>
  </si>
  <si>
    <t>3147</t>
  </si>
  <si>
    <t>新篠津村農協</t>
  </si>
  <si>
    <t>3154</t>
  </si>
  <si>
    <t>サツラク農協</t>
  </si>
  <si>
    <t>3156</t>
  </si>
  <si>
    <t>いわみざわ農協</t>
  </si>
  <si>
    <t>3161</t>
  </si>
  <si>
    <t>南幌町農協</t>
  </si>
  <si>
    <t>3164</t>
  </si>
  <si>
    <t>美唄市農協</t>
  </si>
  <si>
    <t>3165</t>
  </si>
  <si>
    <t>峰延農協</t>
  </si>
  <si>
    <t>3168</t>
  </si>
  <si>
    <t>月形町農協</t>
  </si>
  <si>
    <t>3170</t>
  </si>
  <si>
    <t>ながぬま農協</t>
  </si>
  <si>
    <t>3172</t>
  </si>
  <si>
    <t>そらち南農協</t>
  </si>
  <si>
    <t>3173</t>
  </si>
  <si>
    <t>夕張市農協</t>
  </si>
  <si>
    <t>3175</t>
  </si>
  <si>
    <t>新砂川農協</t>
  </si>
  <si>
    <t>3177</t>
  </si>
  <si>
    <t>たきかわ農協</t>
  </si>
  <si>
    <t>3181</t>
  </si>
  <si>
    <t>ピンネ農協</t>
  </si>
  <si>
    <t>3188</t>
  </si>
  <si>
    <t>北いぶき農協</t>
  </si>
  <si>
    <t>3189</t>
  </si>
  <si>
    <t>きたそらち農協</t>
  </si>
  <si>
    <t>3202</t>
  </si>
  <si>
    <t>るもい農協</t>
  </si>
  <si>
    <t>3208</t>
  </si>
  <si>
    <t>幌延町農協</t>
  </si>
  <si>
    <t>3210</t>
  </si>
  <si>
    <t>あさひかわ農協</t>
  </si>
  <si>
    <t>3214</t>
  </si>
  <si>
    <t>たいせつ農協</t>
  </si>
  <si>
    <t>3219</t>
  </si>
  <si>
    <t>東神楽農協</t>
  </si>
  <si>
    <t>3220</t>
  </si>
  <si>
    <t>東旭川農協</t>
  </si>
  <si>
    <t>3223</t>
  </si>
  <si>
    <t>当麻農協</t>
  </si>
  <si>
    <t>3224</t>
  </si>
  <si>
    <t>比布町農協</t>
  </si>
  <si>
    <t>3225</t>
  </si>
  <si>
    <t>上川中央農協</t>
  </si>
  <si>
    <t>3227</t>
  </si>
  <si>
    <t>東川町農協</t>
  </si>
  <si>
    <t>3228</t>
  </si>
  <si>
    <t>美瑛町農協</t>
  </si>
  <si>
    <t>3231</t>
  </si>
  <si>
    <t>ふらの農協</t>
  </si>
  <si>
    <t>3238</t>
  </si>
  <si>
    <t>北ひびき農協</t>
  </si>
  <si>
    <t>3244</t>
  </si>
  <si>
    <t>道北なよろ農協</t>
  </si>
  <si>
    <t>3248</t>
  </si>
  <si>
    <t>北はるか農協</t>
  </si>
  <si>
    <t>3254</t>
  </si>
  <si>
    <t>稚内農協</t>
  </si>
  <si>
    <t>3257</t>
  </si>
  <si>
    <t>北宗谷農協</t>
  </si>
  <si>
    <t>3259</t>
  </si>
  <si>
    <t>東宗谷農協</t>
  </si>
  <si>
    <t>3261</t>
  </si>
  <si>
    <t>宗谷南農協</t>
  </si>
  <si>
    <t>3264</t>
  </si>
  <si>
    <t>帯広市川西農協</t>
  </si>
  <si>
    <t>3265</t>
  </si>
  <si>
    <t>帯広大正農協</t>
  </si>
  <si>
    <t>3266</t>
  </si>
  <si>
    <t>中札内村農協</t>
  </si>
  <si>
    <t>3267</t>
  </si>
  <si>
    <t>更別村農協</t>
  </si>
  <si>
    <t>3268</t>
  </si>
  <si>
    <t>忠類農協</t>
  </si>
  <si>
    <t>3269</t>
  </si>
  <si>
    <t>大樹町農協</t>
  </si>
  <si>
    <t>3270</t>
  </si>
  <si>
    <t>広尾町農協</t>
  </si>
  <si>
    <t>3271</t>
  </si>
  <si>
    <t>芽室町農協</t>
  </si>
  <si>
    <t>3273</t>
  </si>
  <si>
    <t>十勝清水町農協</t>
  </si>
  <si>
    <t>3275</t>
  </si>
  <si>
    <t>新得町農協</t>
  </si>
  <si>
    <t>3276</t>
  </si>
  <si>
    <t>鹿追町農協</t>
  </si>
  <si>
    <t>3277</t>
  </si>
  <si>
    <t>木野農協</t>
  </si>
  <si>
    <t>3278</t>
  </si>
  <si>
    <t>音更町農協</t>
  </si>
  <si>
    <t>3279</t>
  </si>
  <si>
    <t>士幌町農協</t>
  </si>
  <si>
    <t>3280</t>
  </si>
  <si>
    <t>上士幌町農協</t>
  </si>
  <si>
    <t>3281</t>
  </si>
  <si>
    <t>札内農協</t>
  </si>
  <si>
    <t>3282</t>
  </si>
  <si>
    <t>幕別町農協</t>
  </si>
  <si>
    <t>3283</t>
  </si>
  <si>
    <t>十勝池田町農協</t>
  </si>
  <si>
    <t>3286</t>
  </si>
  <si>
    <t>豊頃町農協</t>
  </si>
  <si>
    <t>3287</t>
  </si>
  <si>
    <t>浦幌町農協</t>
  </si>
  <si>
    <t>3288</t>
  </si>
  <si>
    <t>本別町農協</t>
  </si>
  <si>
    <t>3289</t>
  </si>
  <si>
    <t>足寄町農協</t>
  </si>
  <si>
    <t>3290</t>
  </si>
  <si>
    <t>陸別町農協</t>
  </si>
  <si>
    <t>3297</t>
  </si>
  <si>
    <t>北オホーツク農協</t>
  </si>
  <si>
    <t>3301</t>
  </si>
  <si>
    <t>オホーツクはまなす農協</t>
  </si>
  <si>
    <t>3303</t>
  </si>
  <si>
    <t>佐呂間町農協</t>
  </si>
  <si>
    <t>3305</t>
  </si>
  <si>
    <t>湧別町農協</t>
  </si>
  <si>
    <t>3306</t>
  </si>
  <si>
    <t>えんゆう農協</t>
  </si>
  <si>
    <t>3317</t>
  </si>
  <si>
    <t>きたみらい農協</t>
  </si>
  <si>
    <t>3319</t>
  </si>
  <si>
    <t>津別町農協</t>
  </si>
  <si>
    <t>3320</t>
  </si>
  <si>
    <t>美幌町農協</t>
  </si>
  <si>
    <t>3321</t>
  </si>
  <si>
    <t>女満別町農協</t>
  </si>
  <si>
    <t>3322</t>
  </si>
  <si>
    <t>常呂町農協</t>
  </si>
  <si>
    <t>3326</t>
  </si>
  <si>
    <t>オホーツク網走農協</t>
  </si>
  <si>
    <t>3328</t>
  </si>
  <si>
    <t>小清水町農協</t>
  </si>
  <si>
    <t>3329</t>
  </si>
  <si>
    <t>しれとこ斜里農協</t>
  </si>
  <si>
    <t>3330</t>
  </si>
  <si>
    <t>清里町農協</t>
  </si>
  <si>
    <t>3334</t>
  </si>
  <si>
    <t>釧路太田農協</t>
  </si>
  <si>
    <t>3335</t>
  </si>
  <si>
    <t>浜中町農協</t>
  </si>
  <si>
    <t>3336</t>
  </si>
  <si>
    <t>標茶町農協</t>
  </si>
  <si>
    <t>3337</t>
  </si>
  <si>
    <t>摩周湖農協</t>
  </si>
  <si>
    <t>3338</t>
  </si>
  <si>
    <t>阿寒農協</t>
  </si>
  <si>
    <t>3339</t>
  </si>
  <si>
    <t>釧路丹頂農協</t>
  </si>
  <si>
    <t>3348</t>
  </si>
  <si>
    <t>標津町農協</t>
  </si>
  <si>
    <t>3349</t>
  </si>
  <si>
    <t>中標津町農協</t>
  </si>
  <si>
    <t>3350</t>
  </si>
  <si>
    <t>計根別農協</t>
  </si>
  <si>
    <t>3354</t>
  </si>
  <si>
    <t>道東あさひ農協</t>
  </si>
  <si>
    <t>3358</t>
  </si>
  <si>
    <t>中春別農協</t>
  </si>
  <si>
    <t>3373</t>
  </si>
  <si>
    <t>青森農協</t>
  </si>
  <si>
    <t>3387</t>
  </si>
  <si>
    <t>つがる弘前農協</t>
  </si>
  <si>
    <t>3390</t>
  </si>
  <si>
    <t>相馬村農協</t>
  </si>
  <si>
    <t>3407</t>
  </si>
  <si>
    <t>津軽みらい農協</t>
  </si>
  <si>
    <t>3421</t>
  </si>
  <si>
    <t>つがるにしきた農協</t>
  </si>
  <si>
    <t>3442</t>
  </si>
  <si>
    <t>ごしょつがる農協</t>
  </si>
  <si>
    <t>3455</t>
  </si>
  <si>
    <t>十和田おいらせ農協</t>
  </si>
  <si>
    <t>3469</t>
  </si>
  <si>
    <t>ゆうき青森農協</t>
  </si>
  <si>
    <t>3474</t>
  </si>
  <si>
    <t>おいらせ農協</t>
  </si>
  <si>
    <t>3488</t>
  </si>
  <si>
    <t>八戸農協</t>
  </si>
  <si>
    <t>3517</t>
  </si>
  <si>
    <t>新岩手農協</t>
  </si>
  <si>
    <t>3541</t>
  </si>
  <si>
    <t>岩手中央農協</t>
  </si>
  <si>
    <t>3553</t>
  </si>
  <si>
    <t>花巻農協</t>
  </si>
  <si>
    <t>3572</t>
  </si>
  <si>
    <t>岩手ふるさと農協</t>
  </si>
  <si>
    <t>3579</t>
  </si>
  <si>
    <t>岩手江刺農協</t>
  </si>
  <si>
    <t>3590</t>
  </si>
  <si>
    <t>いわて平泉農協</t>
  </si>
  <si>
    <t>3598</t>
  </si>
  <si>
    <t>大船渡市農協</t>
  </si>
  <si>
    <t>3636</t>
  </si>
  <si>
    <t>仙台農協</t>
  </si>
  <si>
    <t>3647</t>
  </si>
  <si>
    <t>岩沼市農協</t>
  </si>
  <si>
    <t>3652</t>
  </si>
  <si>
    <t>名取岩沼農協</t>
  </si>
  <si>
    <t>3653</t>
  </si>
  <si>
    <t>みやぎ亘理農協</t>
  </si>
  <si>
    <t>3665</t>
  </si>
  <si>
    <t>みやぎ登米農協</t>
  </si>
  <si>
    <t>3704</t>
  </si>
  <si>
    <t>古川農協</t>
  </si>
  <si>
    <t>3710</t>
  </si>
  <si>
    <t>加美よつば農協</t>
  </si>
  <si>
    <t>3721</t>
  </si>
  <si>
    <t>新みやぎ農協</t>
  </si>
  <si>
    <t>3731</t>
  </si>
  <si>
    <t>いしのまき農協</t>
  </si>
  <si>
    <t>3751</t>
  </si>
  <si>
    <t>みやぎ仙南農協</t>
  </si>
  <si>
    <t>3762</t>
  </si>
  <si>
    <t>かづの農協</t>
  </si>
  <si>
    <t>3764</t>
  </si>
  <si>
    <t>あきた北農協</t>
  </si>
  <si>
    <t>3771</t>
  </si>
  <si>
    <t>秋田たかのす</t>
  </si>
  <si>
    <t>3784</t>
  </si>
  <si>
    <t>あきた白神農協</t>
  </si>
  <si>
    <t>3795</t>
  </si>
  <si>
    <t>秋田やまもと農協</t>
  </si>
  <si>
    <t>3798</t>
  </si>
  <si>
    <t>あきた湖東農協</t>
  </si>
  <si>
    <t>3810</t>
  </si>
  <si>
    <t>秋田なまはげ農協</t>
  </si>
  <si>
    <t>3825</t>
  </si>
  <si>
    <t>秋田しんせい農協</t>
  </si>
  <si>
    <t>3855</t>
  </si>
  <si>
    <t>秋田おばこ農協</t>
  </si>
  <si>
    <t>3878</t>
  </si>
  <si>
    <t>秋田ふるさと農協</t>
  </si>
  <si>
    <t>3913</t>
  </si>
  <si>
    <t>こまち農協</t>
  </si>
  <si>
    <t>3917</t>
  </si>
  <si>
    <t>うご農協</t>
  </si>
  <si>
    <t>3929</t>
  </si>
  <si>
    <t>大潟村農協</t>
  </si>
  <si>
    <t>3931</t>
  </si>
  <si>
    <t>山形市農協</t>
  </si>
  <si>
    <t>3932</t>
  </si>
  <si>
    <t>山形農協</t>
  </si>
  <si>
    <t>3938</t>
  </si>
  <si>
    <t>天童市農協</t>
  </si>
  <si>
    <t>3943</t>
  </si>
  <si>
    <t>さがえ西村山農協</t>
  </si>
  <si>
    <t>3960</t>
  </si>
  <si>
    <t>みちのく村山農協</t>
  </si>
  <si>
    <t>3962</t>
  </si>
  <si>
    <t>東根市農協</t>
  </si>
  <si>
    <t>3971</t>
  </si>
  <si>
    <t>新庄市農協</t>
  </si>
  <si>
    <t>3973</t>
  </si>
  <si>
    <t>もがみ中央農協</t>
  </si>
  <si>
    <t>3987</t>
  </si>
  <si>
    <t>金山農協</t>
  </si>
  <si>
    <t>3989</t>
  </si>
  <si>
    <t>山形おきたま農協</t>
  </si>
  <si>
    <t>4000</t>
  </si>
  <si>
    <t>鶴岡市農協</t>
  </si>
  <si>
    <t>4013</t>
  </si>
  <si>
    <t>庄内たがわ農協</t>
  </si>
  <si>
    <t>4022</t>
  </si>
  <si>
    <t>余目町農協</t>
  </si>
  <si>
    <t>4027</t>
  </si>
  <si>
    <t>庄内みどり農協</t>
  </si>
  <si>
    <t>4036</t>
  </si>
  <si>
    <t>酒田市袖浦農協</t>
  </si>
  <si>
    <t>4047</t>
  </si>
  <si>
    <t>ふくしま未来農協</t>
  </si>
  <si>
    <t>4091</t>
  </si>
  <si>
    <t>夢みなみ農協</t>
  </si>
  <si>
    <t>4132</t>
  </si>
  <si>
    <t>東西しらかわ農協</t>
  </si>
  <si>
    <t>4160</t>
  </si>
  <si>
    <t>会津よつば農協</t>
  </si>
  <si>
    <t>4196</t>
  </si>
  <si>
    <t>福島さくら農協</t>
  </si>
  <si>
    <t>4238</t>
  </si>
  <si>
    <t>水戸農協</t>
  </si>
  <si>
    <t>4263</t>
  </si>
  <si>
    <t>常陸農協</t>
  </si>
  <si>
    <t>4294</t>
  </si>
  <si>
    <t>日立市多賀農協</t>
  </si>
  <si>
    <t>4295</t>
  </si>
  <si>
    <t>茨城旭村農協</t>
  </si>
  <si>
    <t>4296</t>
  </si>
  <si>
    <t>ほこた農協</t>
  </si>
  <si>
    <t>4301</t>
  </si>
  <si>
    <t>なめがたしおさい農協</t>
  </si>
  <si>
    <t>4322</t>
  </si>
  <si>
    <t>稲敷農協</t>
  </si>
  <si>
    <t>4344</t>
  </si>
  <si>
    <t>水郷つくば農協</t>
  </si>
  <si>
    <t>4363</t>
  </si>
  <si>
    <t>つくば市農協</t>
  </si>
  <si>
    <t>4371</t>
  </si>
  <si>
    <t>つくば市谷田部農協</t>
  </si>
  <si>
    <t>4378</t>
  </si>
  <si>
    <t>茨城みなみ農協</t>
  </si>
  <si>
    <t>4387</t>
  </si>
  <si>
    <t>やさと農協</t>
  </si>
  <si>
    <t>4394</t>
  </si>
  <si>
    <t>新ひたち野農協</t>
  </si>
  <si>
    <t>4397</t>
  </si>
  <si>
    <t>北つくば農協</t>
  </si>
  <si>
    <t>4413</t>
  </si>
  <si>
    <t>常総ひかり農協</t>
  </si>
  <si>
    <t>4422</t>
  </si>
  <si>
    <t>茨城むつみ農協</t>
  </si>
  <si>
    <t>4425</t>
  </si>
  <si>
    <t>岩井農協</t>
  </si>
  <si>
    <t>4445</t>
  </si>
  <si>
    <t>宇都宮農協</t>
  </si>
  <si>
    <t>4456</t>
  </si>
  <si>
    <t>上都賀農協</t>
  </si>
  <si>
    <t>4463</t>
  </si>
  <si>
    <t>はが野農協</t>
  </si>
  <si>
    <t>4478</t>
  </si>
  <si>
    <t>下野農協</t>
  </si>
  <si>
    <t>4490</t>
  </si>
  <si>
    <t>小山農協</t>
  </si>
  <si>
    <t>4497</t>
  </si>
  <si>
    <t>塩野谷農協</t>
  </si>
  <si>
    <t>4507</t>
  </si>
  <si>
    <t>那須野農協</t>
  </si>
  <si>
    <t>4518</t>
  </si>
  <si>
    <t>那須南農協</t>
  </si>
  <si>
    <t>4523</t>
  </si>
  <si>
    <t>佐野農協</t>
  </si>
  <si>
    <t>4533</t>
  </si>
  <si>
    <t>足利市農協</t>
  </si>
  <si>
    <t>4540</t>
  </si>
  <si>
    <t>赤城橘農協</t>
  </si>
  <si>
    <t>4544</t>
  </si>
  <si>
    <t>前橋市農協</t>
  </si>
  <si>
    <t>4563</t>
  </si>
  <si>
    <t>高崎市農協</t>
  </si>
  <si>
    <t>4567</t>
  </si>
  <si>
    <t>はぐくみ農協</t>
  </si>
  <si>
    <t>4593</t>
  </si>
  <si>
    <t>北群渋川農協</t>
  </si>
  <si>
    <t>4594</t>
  </si>
  <si>
    <t>多野藤岡農協</t>
  </si>
  <si>
    <t>4608</t>
  </si>
  <si>
    <t>甘楽富岡農協</t>
  </si>
  <si>
    <t>4613</t>
  </si>
  <si>
    <t>碓氷安中農協</t>
  </si>
  <si>
    <t>4626</t>
  </si>
  <si>
    <t>あがつま農協</t>
  </si>
  <si>
    <t>4628</t>
  </si>
  <si>
    <t>嬬恋村農協</t>
  </si>
  <si>
    <t>4632</t>
  </si>
  <si>
    <t>利根沼田農協</t>
  </si>
  <si>
    <t>4652</t>
  </si>
  <si>
    <t>佐波伊勢崎農協</t>
  </si>
  <si>
    <t>4664</t>
  </si>
  <si>
    <t>新田みどり農協</t>
  </si>
  <si>
    <t>4665</t>
  </si>
  <si>
    <t>太田市農協</t>
  </si>
  <si>
    <t>4677</t>
  </si>
  <si>
    <t>邑楽館林農協</t>
  </si>
  <si>
    <t>4682</t>
  </si>
  <si>
    <t>さいたま農協</t>
  </si>
  <si>
    <t>4730</t>
  </si>
  <si>
    <t>あさか野農協</t>
  </si>
  <si>
    <t>4735</t>
  </si>
  <si>
    <t>いるま野農協</t>
  </si>
  <si>
    <t>4780</t>
  </si>
  <si>
    <t>埼玉中央農協</t>
  </si>
  <si>
    <t>4792</t>
  </si>
  <si>
    <t>ちちぶ農協</t>
  </si>
  <si>
    <t>4802</t>
  </si>
  <si>
    <t>埼玉ひびきの農協</t>
  </si>
  <si>
    <t>4808</t>
  </si>
  <si>
    <t>くまがや農協</t>
  </si>
  <si>
    <t>4820</t>
  </si>
  <si>
    <t>埼玉岡部農協</t>
  </si>
  <si>
    <t>4823</t>
  </si>
  <si>
    <t>花園農協</t>
  </si>
  <si>
    <t>4828</t>
  </si>
  <si>
    <t>ほくさい農協</t>
  </si>
  <si>
    <t>4847</t>
  </si>
  <si>
    <t>越谷市農協</t>
  </si>
  <si>
    <t>4848</t>
  </si>
  <si>
    <t>南彩農協</t>
  </si>
  <si>
    <t>4859</t>
  </si>
  <si>
    <t>埼玉みずほ農協</t>
  </si>
  <si>
    <t>4864</t>
  </si>
  <si>
    <t>さいかつ農協</t>
  </si>
  <si>
    <t>4874</t>
  </si>
  <si>
    <t>ふかや農協</t>
  </si>
  <si>
    <t>4876</t>
  </si>
  <si>
    <t>安房農協</t>
  </si>
  <si>
    <t>4893</t>
  </si>
  <si>
    <t>いすみ農協</t>
  </si>
  <si>
    <t>4902</t>
  </si>
  <si>
    <t>木更津市農協</t>
  </si>
  <si>
    <t>4909</t>
  </si>
  <si>
    <t>君津市農協</t>
  </si>
  <si>
    <t>4916</t>
  </si>
  <si>
    <t>長生農協</t>
  </si>
  <si>
    <t>4929</t>
  </si>
  <si>
    <t>山武郡市農協</t>
  </si>
  <si>
    <t>4949</t>
  </si>
  <si>
    <t>市原市農協</t>
  </si>
  <si>
    <t>4954</t>
  </si>
  <si>
    <t>千葉みらい農協</t>
  </si>
  <si>
    <t>4955</t>
  </si>
  <si>
    <t>八千代市農協</t>
  </si>
  <si>
    <t>4959</t>
  </si>
  <si>
    <t>市川市農協</t>
  </si>
  <si>
    <t>4965</t>
  </si>
  <si>
    <t>とうかつ中央農協</t>
  </si>
  <si>
    <t>4975</t>
  </si>
  <si>
    <t>ちば東葛農協</t>
  </si>
  <si>
    <t>4992</t>
  </si>
  <si>
    <t>成田市農協</t>
  </si>
  <si>
    <t>4993</t>
  </si>
  <si>
    <t>富里市農協</t>
  </si>
  <si>
    <t>4996</t>
  </si>
  <si>
    <t>西印旛農協</t>
  </si>
  <si>
    <t>5000</t>
  </si>
  <si>
    <t>かとり農協</t>
  </si>
  <si>
    <t>5016</t>
  </si>
  <si>
    <t>ちばみどり農協</t>
  </si>
  <si>
    <t>5030</t>
  </si>
  <si>
    <t>西東京農協</t>
  </si>
  <si>
    <t>5037</t>
  </si>
  <si>
    <t>西多摩農協</t>
  </si>
  <si>
    <t>5039</t>
  </si>
  <si>
    <t>秋川農協</t>
  </si>
  <si>
    <t>5050</t>
  </si>
  <si>
    <t>八王子市農協</t>
  </si>
  <si>
    <t>5055</t>
  </si>
  <si>
    <t>東京南農協</t>
  </si>
  <si>
    <t>5060</t>
  </si>
  <si>
    <t>町田市農協</t>
  </si>
  <si>
    <t>5070</t>
  </si>
  <si>
    <t>マインズ農協</t>
  </si>
  <si>
    <t>5072</t>
  </si>
  <si>
    <t>東京みどり農協</t>
  </si>
  <si>
    <t>5077</t>
  </si>
  <si>
    <t>東京みらい農協</t>
  </si>
  <si>
    <t>5087</t>
  </si>
  <si>
    <t>東京むさし農協</t>
  </si>
  <si>
    <t>5094</t>
  </si>
  <si>
    <t>東京中央農協</t>
  </si>
  <si>
    <t>5095</t>
  </si>
  <si>
    <t>世田谷目黒農協</t>
  </si>
  <si>
    <t>5097</t>
  </si>
  <si>
    <t>東京あおば農協</t>
  </si>
  <si>
    <t>5100</t>
  </si>
  <si>
    <t>東京スマイル農協</t>
  </si>
  <si>
    <t>5114</t>
  </si>
  <si>
    <t>横浜農協</t>
  </si>
  <si>
    <t>5123</t>
  </si>
  <si>
    <t>セレサ川崎農協</t>
  </si>
  <si>
    <t>5128</t>
  </si>
  <si>
    <t>よこすか葉山農協</t>
  </si>
  <si>
    <t>5130</t>
  </si>
  <si>
    <t>三浦市農協</t>
  </si>
  <si>
    <t>5131</t>
  </si>
  <si>
    <t>さがみ農協</t>
  </si>
  <si>
    <t>5137</t>
  </si>
  <si>
    <t>湘南農協</t>
  </si>
  <si>
    <t>5140</t>
  </si>
  <si>
    <t>秦野市農協</t>
  </si>
  <si>
    <t>5147</t>
  </si>
  <si>
    <t>かながわ西湘農協</t>
  </si>
  <si>
    <t>5152</t>
  </si>
  <si>
    <t>厚木市農協</t>
  </si>
  <si>
    <t>5153</t>
  </si>
  <si>
    <t>県央愛川農協</t>
  </si>
  <si>
    <t>5159</t>
  </si>
  <si>
    <t>相模原市農協</t>
  </si>
  <si>
    <t>5162</t>
  </si>
  <si>
    <t>神奈川つくい農協</t>
  </si>
  <si>
    <t>5169</t>
  </si>
  <si>
    <t>フルーツ山梨農協</t>
  </si>
  <si>
    <t>5199</t>
  </si>
  <si>
    <t>笛吹農協</t>
  </si>
  <si>
    <t>5207</t>
  </si>
  <si>
    <t>山梨みらい農協</t>
  </si>
  <si>
    <t>5243</t>
  </si>
  <si>
    <t>南アルプス市農協</t>
  </si>
  <si>
    <t>5260</t>
  </si>
  <si>
    <t>梨北農協</t>
  </si>
  <si>
    <t>5272</t>
  </si>
  <si>
    <t>クレイン農協</t>
  </si>
  <si>
    <t>5284</t>
  </si>
  <si>
    <t>北富士農協</t>
  </si>
  <si>
    <t>5287</t>
  </si>
  <si>
    <t>鳴沢村農協</t>
  </si>
  <si>
    <t>5311</t>
  </si>
  <si>
    <t>長野八ヶ岳農協</t>
  </si>
  <si>
    <t>5330</t>
  </si>
  <si>
    <t>川上物産農協</t>
  </si>
  <si>
    <t>5335</t>
  </si>
  <si>
    <t>佐久浅間農協</t>
  </si>
  <si>
    <t>5348</t>
  </si>
  <si>
    <t>信州うえだ農協</t>
  </si>
  <si>
    <t>5372</t>
  </si>
  <si>
    <t>信州諏訪農協</t>
  </si>
  <si>
    <t>5384</t>
  </si>
  <si>
    <t>上伊那農協</t>
  </si>
  <si>
    <t>5405</t>
  </si>
  <si>
    <t>みなみ信州農協</t>
  </si>
  <si>
    <t>5437</t>
  </si>
  <si>
    <t>下伊那園芸農協</t>
  </si>
  <si>
    <t>5441</t>
  </si>
  <si>
    <t>木曽農協</t>
  </si>
  <si>
    <t>5448</t>
  </si>
  <si>
    <t>松本ハイランド農協</t>
  </si>
  <si>
    <t>5462</t>
  </si>
  <si>
    <t>洗馬農協</t>
  </si>
  <si>
    <t>5466</t>
  </si>
  <si>
    <t>あづみ農協</t>
  </si>
  <si>
    <t>5470</t>
  </si>
  <si>
    <t>大北農協</t>
  </si>
  <si>
    <t>5477</t>
  </si>
  <si>
    <t>グリーン長野農協</t>
  </si>
  <si>
    <t>5491</t>
  </si>
  <si>
    <t>中野市農協</t>
  </si>
  <si>
    <t>5499</t>
  </si>
  <si>
    <t>ながの農協</t>
  </si>
  <si>
    <t>5554</t>
  </si>
  <si>
    <t>北越後農協</t>
  </si>
  <si>
    <t>5568</t>
  </si>
  <si>
    <t>胎内市農協</t>
  </si>
  <si>
    <t>5600</t>
  </si>
  <si>
    <t>越後中央農協</t>
  </si>
  <si>
    <t>5631</t>
  </si>
  <si>
    <t>にいがた南蒲農協</t>
  </si>
  <si>
    <t>5666</t>
  </si>
  <si>
    <t>越後ながおか農協</t>
  </si>
  <si>
    <t>5685</t>
  </si>
  <si>
    <t>越後さんとう農協</t>
  </si>
  <si>
    <t>5690</t>
  </si>
  <si>
    <t>越後おぢや農協</t>
  </si>
  <si>
    <t>5693</t>
  </si>
  <si>
    <t>北魚沼農協</t>
  </si>
  <si>
    <t>5707</t>
  </si>
  <si>
    <t>みなみ魚沼農協</t>
  </si>
  <si>
    <t>5714</t>
  </si>
  <si>
    <t>十日町農協</t>
  </si>
  <si>
    <t>5719</t>
  </si>
  <si>
    <t>津南町農協</t>
  </si>
  <si>
    <t>5720</t>
  </si>
  <si>
    <t>柏崎農協</t>
  </si>
  <si>
    <t>5768</t>
  </si>
  <si>
    <t>えちご上越農協</t>
  </si>
  <si>
    <t>5797</t>
  </si>
  <si>
    <t>ひすい農協</t>
  </si>
  <si>
    <t>5815</t>
  </si>
  <si>
    <t>かみはやし農協</t>
  </si>
  <si>
    <t>5823</t>
  </si>
  <si>
    <t>にいがた岩船農協</t>
  </si>
  <si>
    <t>5832</t>
  </si>
  <si>
    <t>佐渡農協</t>
  </si>
  <si>
    <t>5847</t>
  </si>
  <si>
    <t>羽茂農協</t>
  </si>
  <si>
    <t>5864</t>
  </si>
  <si>
    <t>新潟市農協</t>
  </si>
  <si>
    <t>5877</t>
  </si>
  <si>
    <t>みな穂農協</t>
  </si>
  <si>
    <t>5883</t>
  </si>
  <si>
    <t>黒部市農協</t>
  </si>
  <si>
    <t>5885</t>
  </si>
  <si>
    <t>魚津市農協</t>
  </si>
  <si>
    <t>5888</t>
  </si>
  <si>
    <t>アルプス農協</t>
  </si>
  <si>
    <t>5895</t>
  </si>
  <si>
    <t>あおば農協</t>
  </si>
  <si>
    <t>5897</t>
  </si>
  <si>
    <t>富山市農協</t>
  </si>
  <si>
    <t>5898</t>
  </si>
  <si>
    <t>なのはな農協</t>
  </si>
  <si>
    <t>5906</t>
  </si>
  <si>
    <t>山田村農協</t>
  </si>
  <si>
    <t>5911</t>
  </si>
  <si>
    <t>いみず野農協</t>
  </si>
  <si>
    <t>5916</t>
  </si>
  <si>
    <t>高岡市農協</t>
  </si>
  <si>
    <t>5920</t>
  </si>
  <si>
    <t>氷見市農協</t>
  </si>
  <si>
    <t>5921</t>
  </si>
  <si>
    <t>となみ野農協</t>
  </si>
  <si>
    <t>5927</t>
  </si>
  <si>
    <t>なんと農協</t>
  </si>
  <si>
    <t>5932</t>
  </si>
  <si>
    <t>いなば農協</t>
  </si>
  <si>
    <t>5935</t>
  </si>
  <si>
    <t>福光農協</t>
  </si>
  <si>
    <t>5943</t>
  </si>
  <si>
    <t>加賀農協</t>
  </si>
  <si>
    <t>5962</t>
  </si>
  <si>
    <t>小松市農協</t>
  </si>
  <si>
    <t>5980</t>
  </si>
  <si>
    <t>根上農協</t>
  </si>
  <si>
    <t>5982</t>
  </si>
  <si>
    <t>能美農協</t>
  </si>
  <si>
    <t>5997</t>
  </si>
  <si>
    <t>松任市農協</t>
  </si>
  <si>
    <t>6010</t>
  </si>
  <si>
    <t>野々市農協</t>
  </si>
  <si>
    <t>6012</t>
  </si>
  <si>
    <t>白山農協</t>
  </si>
  <si>
    <t>6024</t>
  </si>
  <si>
    <t>金沢中央農協</t>
  </si>
  <si>
    <t>6025</t>
  </si>
  <si>
    <t>金沢市農協</t>
  </si>
  <si>
    <t>6062</t>
  </si>
  <si>
    <t>石川かほく農協</t>
  </si>
  <si>
    <t>6076</t>
  </si>
  <si>
    <t>はくい農協</t>
  </si>
  <si>
    <t>6084</t>
  </si>
  <si>
    <t>志賀農協</t>
  </si>
  <si>
    <t>6094</t>
  </si>
  <si>
    <t>能登わかば農協</t>
  </si>
  <si>
    <t>6113</t>
  </si>
  <si>
    <t>おおぞら農協</t>
  </si>
  <si>
    <t>6121</t>
  </si>
  <si>
    <t>内浦町農協</t>
  </si>
  <si>
    <t>6122</t>
  </si>
  <si>
    <t>珠洲市農協</t>
  </si>
  <si>
    <t>6129</t>
  </si>
  <si>
    <t>ぎふ農協</t>
  </si>
  <si>
    <t>6175</t>
  </si>
  <si>
    <t>西美濃農協</t>
  </si>
  <si>
    <t>6198</t>
  </si>
  <si>
    <t>いび川農協</t>
  </si>
  <si>
    <t>6242</t>
  </si>
  <si>
    <t>めぐみの農協</t>
  </si>
  <si>
    <t>6265</t>
  </si>
  <si>
    <t>陶都信用農協</t>
  </si>
  <si>
    <t>6287</t>
  </si>
  <si>
    <t>東美濃農協</t>
  </si>
  <si>
    <t>6313</t>
  </si>
  <si>
    <t>飛騨農協</t>
  </si>
  <si>
    <t>6345</t>
  </si>
  <si>
    <t>富士伊豆農業協同組合</t>
  </si>
  <si>
    <t>6363</t>
  </si>
  <si>
    <t>清水農協</t>
  </si>
  <si>
    <t>6373</t>
  </si>
  <si>
    <t>静岡市農協</t>
  </si>
  <si>
    <t>6377</t>
  </si>
  <si>
    <t>大井川農協</t>
  </si>
  <si>
    <t>6382</t>
  </si>
  <si>
    <t>ハイナン農協</t>
  </si>
  <si>
    <t>6386</t>
  </si>
  <si>
    <t>掛川市農協</t>
  </si>
  <si>
    <t>6387</t>
  </si>
  <si>
    <t>遠州夢咲農協</t>
  </si>
  <si>
    <t>6391</t>
  </si>
  <si>
    <t>遠州中央農協</t>
  </si>
  <si>
    <t>6403</t>
  </si>
  <si>
    <t>とぴあ浜松農協</t>
  </si>
  <si>
    <t>6423</t>
  </si>
  <si>
    <t>三ケ日町農協</t>
  </si>
  <si>
    <t>6430</t>
  </si>
  <si>
    <t>なごや農協</t>
  </si>
  <si>
    <t>6436</t>
  </si>
  <si>
    <t>天白信用農協</t>
  </si>
  <si>
    <t>6443</t>
  </si>
  <si>
    <t>緑信用農協</t>
  </si>
  <si>
    <t>6451</t>
  </si>
  <si>
    <t>尾張中央農協</t>
  </si>
  <si>
    <t>6456</t>
  </si>
  <si>
    <t>西春日井農協</t>
  </si>
  <si>
    <t>6466</t>
  </si>
  <si>
    <t>あいち尾東農協</t>
  </si>
  <si>
    <t>6470</t>
  </si>
  <si>
    <t>愛知北農協</t>
  </si>
  <si>
    <t>6483</t>
  </si>
  <si>
    <t>愛知西農協</t>
  </si>
  <si>
    <t>6503</t>
  </si>
  <si>
    <t>海部東農協</t>
  </si>
  <si>
    <t>6514</t>
  </si>
  <si>
    <t>あいち海部農協</t>
  </si>
  <si>
    <t>6531</t>
  </si>
  <si>
    <t>あいち知多農協</t>
  </si>
  <si>
    <t>6552</t>
  </si>
  <si>
    <t>あいち中央農協</t>
  </si>
  <si>
    <t>6560</t>
  </si>
  <si>
    <t>西三河農協</t>
  </si>
  <si>
    <t>6572</t>
  </si>
  <si>
    <t>あいち三河農協</t>
  </si>
  <si>
    <t>6582</t>
  </si>
  <si>
    <t>あいち豊田農協</t>
  </si>
  <si>
    <t>6591</t>
  </si>
  <si>
    <t>愛知東農協</t>
  </si>
  <si>
    <t>6606</t>
  </si>
  <si>
    <t>蒲郡市農協</t>
  </si>
  <si>
    <t>6612</t>
  </si>
  <si>
    <t>ひまわり農協</t>
  </si>
  <si>
    <t>6615</t>
  </si>
  <si>
    <t>愛知みなみ農協</t>
  </si>
  <si>
    <t>6618</t>
  </si>
  <si>
    <t>豊橋農協</t>
  </si>
  <si>
    <t>6649</t>
  </si>
  <si>
    <t>三重北農協</t>
  </si>
  <si>
    <t>6665</t>
  </si>
  <si>
    <t>鈴鹿農協</t>
  </si>
  <si>
    <t>6673</t>
  </si>
  <si>
    <t>津安芸農協</t>
  </si>
  <si>
    <t>6677</t>
  </si>
  <si>
    <t>みえなか農協</t>
  </si>
  <si>
    <t>6697</t>
  </si>
  <si>
    <t>多気郡農協</t>
  </si>
  <si>
    <t>6731</t>
  </si>
  <si>
    <t>伊勢農協</t>
  </si>
  <si>
    <t>6758</t>
  </si>
  <si>
    <t>伊賀ふるさと農協</t>
  </si>
  <si>
    <t>6785</t>
  </si>
  <si>
    <t>福井県農協</t>
  </si>
  <si>
    <t>6853</t>
  </si>
  <si>
    <t>越前たけふ農協</t>
  </si>
  <si>
    <t>6874</t>
  </si>
  <si>
    <t>レーク滋賀農協</t>
  </si>
  <si>
    <t>6889</t>
  </si>
  <si>
    <t>甲賀農協</t>
  </si>
  <si>
    <t>6897</t>
  </si>
  <si>
    <t>グリーン近江農協</t>
  </si>
  <si>
    <t>6900</t>
  </si>
  <si>
    <t>滋賀蒲生町農協</t>
  </si>
  <si>
    <t>6909</t>
  </si>
  <si>
    <t>東能登川農協</t>
  </si>
  <si>
    <t>6911</t>
  </si>
  <si>
    <t>湖東農協</t>
  </si>
  <si>
    <t>6912</t>
  </si>
  <si>
    <t>東びわこ農協</t>
  </si>
  <si>
    <t>6919</t>
  </si>
  <si>
    <t>レーク伊吹農協</t>
  </si>
  <si>
    <t>6924</t>
  </si>
  <si>
    <t>北びわこ農協</t>
  </si>
  <si>
    <t>6941</t>
  </si>
  <si>
    <t>京都市農協</t>
  </si>
  <si>
    <t>6956</t>
  </si>
  <si>
    <t>京都中央農協</t>
  </si>
  <si>
    <t>6961</t>
  </si>
  <si>
    <t>京都やましろ農協</t>
  </si>
  <si>
    <t>6990</t>
  </si>
  <si>
    <t>京都農協</t>
  </si>
  <si>
    <t>6996</t>
  </si>
  <si>
    <t>京都丹の国農協</t>
  </si>
  <si>
    <t>7025</t>
  </si>
  <si>
    <t>北大阪農協</t>
  </si>
  <si>
    <t>7029</t>
  </si>
  <si>
    <t>高槻市農協</t>
  </si>
  <si>
    <t>7032</t>
  </si>
  <si>
    <t>茨木市農協</t>
  </si>
  <si>
    <t>7041</t>
  </si>
  <si>
    <t>大阪北部農協</t>
  </si>
  <si>
    <t>7087</t>
  </si>
  <si>
    <t>大阪泉州農協</t>
  </si>
  <si>
    <t>7092</t>
  </si>
  <si>
    <t>いずみの農協</t>
  </si>
  <si>
    <t>7111</t>
  </si>
  <si>
    <t>堺市農協</t>
  </si>
  <si>
    <t>7139</t>
  </si>
  <si>
    <t>大阪南農協</t>
  </si>
  <si>
    <t>7156</t>
  </si>
  <si>
    <t>グリーン大阪農協</t>
  </si>
  <si>
    <t>7164</t>
  </si>
  <si>
    <t>大阪中河内農協</t>
  </si>
  <si>
    <t>7184</t>
  </si>
  <si>
    <t>大阪東部農協</t>
  </si>
  <si>
    <t>7191</t>
  </si>
  <si>
    <t>九個荘農協</t>
  </si>
  <si>
    <t>7193</t>
  </si>
  <si>
    <t>北河内農協</t>
  </si>
  <si>
    <t>7200</t>
  </si>
  <si>
    <t>大阪市農協</t>
  </si>
  <si>
    <t>7213</t>
  </si>
  <si>
    <t>兵庫六甲農協</t>
  </si>
  <si>
    <t>7239</t>
  </si>
  <si>
    <t>あかし農協</t>
  </si>
  <si>
    <t>7240</t>
  </si>
  <si>
    <t>兵庫南農協</t>
  </si>
  <si>
    <t>7249</t>
  </si>
  <si>
    <t>みのり農協</t>
  </si>
  <si>
    <t>7264</t>
  </si>
  <si>
    <t>兵庫みらい農協</t>
  </si>
  <si>
    <t>7274</t>
  </si>
  <si>
    <t>加古川市南農協</t>
  </si>
  <si>
    <t>7288</t>
  </si>
  <si>
    <t>兵庫西農協</t>
  </si>
  <si>
    <t>7316</t>
  </si>
  <si>
    <t>相生市農協</t>
  </si>
  <si>
    <t>7326</t>
  </si>
  <si>
    <t>ハリマ農協</t>
  </si>
  <si>
    <t>7338</t>
  </si>
  <si>
    <t>たじま農協</t>
  </si>
  <si>
    <t>7353</t>
  </si>
  <si>
    <t>丹波ひかみ農協</t>
  </si>
  <si>
    <t>7362</t>
  </si>
  <si>
    <t>丹波ささやま農協</t>
  </si>
  <si>
    <t>7363</t>
  </si>
  <si>
    <t>淡路日の出農協</t>
  </si>
  <si>
    <t>7373</t>
  </si>
  <si>
    <t>あわじ島農協</t>
  </si>
  <si>
    <t>7387</t>
  </si>
  <si>
    <t>奈良県農協</t>
  </si>
  <si>
    <t>7532</t>
  </si>
  <si>
    <t>わかやま農協</t>
  </si>
  <si>
    <t>7541</t>
  </si>
  <si>
    <t>ながみね農協</t>
  </si>
  <si>
    <t>7543</t>
  </si>
  <si>
    <t>紀の里農協</t>
  </si>
  <si>
    <t>7550</t>
  </si>
  <si>
    <t>紀北川上農協</t>
  </si>
  <si>
    <t>7559</t>
  </si>
  <si>
    <t>ありだ農協</t>
  </si>
  <si>
    <t>7565</t>
  </si>
  <si>
    <t>紀州農協</t>
  </si>
  <si>
    <t>7576</t>
  </si>
  <si>
    <t>紀南農協</t>
  </si>
  <si>
    <t>7591</t>
  </si>
  <si>
    <t>みくまの農協</t>
  </si>
  <si>
    <t>7601</t>
  </si>
  <si>
    <t>鳥取いなば農協</t>
  </si>
  <si>
    <t>7625</t>
  </si>
  <si>
    <t>鳥取中央農協</t>
  </si>
  <si>
    <t>7641</t>
  </si>
  <si>
    <t>鳥取西部農協</t>
  </si>
  <si>
    <t>7708</t>
  </si>
  <si>
    <t>島根県農協</t>
  </si>
  <si>
    <t>7755</t>
  </si>
  <si>
    <t>岡山市農協</t>
  </si>
  <si>
    <t>7837</t>
  </si>
  <si>
    <t>晴れの国岡山農協</t>
  </si>
  <si>
    <t>7909</t>
  </si>
  <si>
    <t>広島市農協</t>
  </si>
  <si>
    <t>7913</t>
  </si>
  <si>
    <t>呉農協</t>
  </si>
  <si>
    <t>7916</t>
  </si>
  <si>
    <t>安芸農協</t>
  </si>
  <si>
    <t>7938</t>
  </si>
  <si>
    <t>佐伯中央農協</t>
  </si>
  <si>
    <t>7981</t>
  </si>
  <si>
    <t>広島北部農協</t>
  </si>
  <si>
    <t>7994</t>
  </si>
  <si>
    <t>広島中央農協</t>
  </si>
  <si>
    <t>8011</t>
  </si>
  <si>
    <t>芸南農協</t>
  </si>
  <si>
    <t>8019</t>
  </si>
  <si>
    <t>広島ゆたか農協</t>
  </si>
  <si>
    <t>8027</t>
  </si>
  <si>
    <t>三原農協</t>
  </si>
  <si>
    <t>8029</t>
  </si>
  <si>
    <t>尾道市農協</t>
  </si>
  <si>
    <t>8047</t>
  </si>
  <si>
    <t>福山市農協</t>
  </si>
  <si>
    <t>8069</t>
  </si>
  <si>
    <t>三次農協</t>
  </si>
  <si>
    <t>8076</t>
  </si>
  <si>
    <t>庄原農協</t>
  </si>
  <si>
    <t>8134</t>
  </si>
  <si>
    <t>山口県農協</t>
  </si>
  <si>
    <t>8231</t>
  </si>
  <si>
    <t>徳島市農協</t>
  </si>
  <si>
    <t>8234</t>
  </si>
  <si>
    <t>東とくしま農協</t>
  </si>
  <si>
    <t>8242</t>
  </si>
  <si>
    <t>名西郡農協</t>
  </si>
  <si>
    <t>8252</t>
  </si>
  <si>
    <t>板野郡農協</t>
  </si>
  <si>
    <t>8257</t>
  </si>
  <si>
    <t>徳島北農協</t>
  </si>
  <si>
    <t>8261</t>
  </si>
  <si>
    <t>大津松茂農協</t>
  </si>
  <si>
    <t>8263</t>
  </si>
  <si>
    <t>里浦農協</t>
  </si>
  <si>
    <t>8268</t>
  </si>
  <si>
    <t>阿南農協</t>
  </si>
  <si>
    <t>8288</t>
  </si>
  <si>
    <t>かいふ農協</t>
  </si>
  <si>
    <t>8296</t>
  </si>
  <si>
    <t>阿波市農協</t>
  </si>
  <si>
    <t>8305</t>
  </si>
  <si>
    <t>麻植郡農協</t>
  </si>
  <si>
    <t>8312</t>
  </si>
  <si>
    <t>美馬農協</t>
  </si>
  <si>
    <t>8323</t>
  </si>
  <si>
    <t>阿波みよし農協</t>
  </si>
  <si>
    <t>8332</t>
  </si>
  <si>
    <t>香川県農協</t>
  </si>
  <si>
    <t>8389</t>
  </si>
  <si>
    <t>うま農協</t>
  </si>
  <si>
    <t>8397</t>
  </si>
  <si>
    <t>えひめ未来農協</t>
  </si>
  <si>
    <t>8398</t>
  </si>
  <si>
    <t>周桑農協</t>
  </si>
  <si>
    <t>8400</t>
  </si>
  <si>
    <t>越智今治農協</t>
  </si>
  <si>
    <t>8401</t>
  </si>
  <si>
    <t>今治立花農協</t>
  </si>
  <si>
    <t>8425</t>
  </si>
  <si>
    <t>松山市農協</t>
  </si>
  <si>
    <t>8457</t>
  </si>
  <si>
    <t>愛媛たいき農協</t>
  </si>
  <si>
    <t>8463</t>
  </si>
  <si>
    <t>西宇和農協</t>
  </si>
  <si>
    <t>8477</t>
  </si>
  <si>
    <t>東宇和農協</t>
  </si>
  <si>
    <t>8482</t>
  </si>
  <si>
    <t>えひめ南農協</t>
  </si>
  <si>
    <t>8500</t>
  </si>
  <si>
    <t>えひめ中央農協</t>
  </si>
  <si>
    <t>8551</t>
  </si>
  <si>
    <t>高知市農協</t>
  </si>
  <si>
    <t>8582</t>
  </si>
  <si>
    <t>高知県農協</t>
  </si>
  <si>
    <t>8589</t>
  </si>
  <si>
    <t>土佐くろしお農協</t>
  </si>
  <si>
    <t>8621</t>
  </si>
  <si>
    <t>宗像農協</t>
  </si>
  <si>
    <t>8626</t>
  </si>
  <si>
    <t>粕屋農協</t>
  </si>
  <si>
    <t>8632</t>
  </si>
  <si>
    <t>福岡市東部農協</t>
  </si>
  <si>
    <t>8633</t>
  </si>
  <si>
    <t>福岡市農協</t>
  </si>
  <si>
    <t>8635</t>
  </si>
  <si>
    <t>糸島農協</t>
  </si>
  <si>
    <t>8636</t>
  </si>
  <si>
    <t>筑紫農協</t>
  </si>
  <si>
    <t>8645</t>
  </si>
  <si>
    <t>筑前あさくら農協</t>
  </si>
  <si>
    <t>8653</t>
  </si>
  <si>
    <t>にじ農協</t>
  </si>
  <si>
    <t>8656</t>
  </si>
  <si>
    <t>みい農協</t>
  </si>
  <si>
    <t>8660</t>
  </si>
  <si>
    <t>久留米市農協</t>
  </si>
  <si>
    <t>8664</t>
  </si>
  <si>
    <t>三潴町農協</t>
  </si>
  <si>
    <t>8667</t>
  </si>
  <si>
    <t>福岡大城農協</t>
  </si>
  <si>
    <t>8668</t>
  </si>
  <si>
    <t>福岡八女農協</t>
  </si>
  <si>
    <t>8680</t>
  </si>
  <si>
    <t>柳川農協</t>
  </si>
  <si>
    <t>8689</t>
  </si>
  <si>
    <t>南筑後農協</t>
  </si>
  <si>
    <t>8692</t>
  </si>
  <si>
    <t>北九州農協</t>
  </si>
  <si>
    <t>8694</t>
  </si>
  <si>
    <t>直鞍農協</t>
  </si>
  <si>
    <t>8701</t>
  </si>
  <si>
    <t>福岡嘉穂農協</t>
  </si>
  <si>
    <t>8715</t>
  </si>
  <si>
    <t>田川農協</t>
  </si>
  <si>
    <t>8730</t>
  </si>
  <si>
    <t>福岡京築農協</t>
  </si>
  <si>
    <t>8740</t>
  </si>
  <si>
    <t>佐賀市中央農協</t>
  </si>
  <si>
    <t>8762</t>
  </si>
  <si>
    <t>佐賀県農協</t>
  </si>
  <si>
    <t>8766</t>
  </si>
  <si>
    <t>唐津農協</t>
  </si>
  <si>
    <t>8771</t>
  </si>
  <si>
    <t>伊万里市農協</t>
  </si>
  <si>
    <t>8794</t>
  </si>
  <si>
    <t>長崎西彼農協</t>
  </si>
  <si>
    <t>8813</t>
  </si>
  <si>
    <t>長崎県央農協</t>
  </si>
  <si>
    <t>8829</t>
  </si>
  <si>
    <t>島原雲仙農協</t>
  </si>
  <si>
    <t>8857</t>
  </si>
  <si>
    <t>ながさき西海農協</t>
  </si>
  <si>
    <t>8893</t>
  </si>
  <si>
    <t>ごとう農協</t>
  </si>
  <si>
    <t>8905</t>
  </si>
  <si>
    <t>壱岐市農協</t>
  </si>
  <si>
    <t>8906</t>
  </si>
  <si>
    <t>対馬農協</t>
  </si>
  <si>
    <t>8916</t>
  </si>
  <si>
    <t>熊本市農協</t>
  </si>
  <si>
    <t>8926</t>
  </si>
  <si>
    <t>玉名農協</t>
  </si>
  <si>
    <t>8941</t>
  </si>
  <si>
    <t>鹿本農協</t>
  </si>
  <si>
    <t>8949</t>
  </si>
  <si>
    <t>菊池地域農協</t>
  </si>
  <si>
    <t>8964</t>
  </si>
  <si>
    <t>阿蘇農協</t>
  </si>
  <si>
    <t>8982</t>
  </si>
  <si>
    <t>上益城農協</t>
  </si>
  <si>
    <t>9010</t>
  </si>
  <si>
    <t>熊本宇城農協</t>
  </si>
  <si>
    <t>9017</t>
  </si>
  <si>
    <t>八代地域農協</t>
  </si>
  <si>
    <t>9043</t>
  </si>
  <si>
    <t>あしきた農協</t>
  </si>
  <si>
    <t>9048</t>
  </si>
  <si>
    <t>球磨地域農協</t>
  </si>
  <si>
    <t>9069</t>
  </si>
  <si>
    <t>本渡五和農協</t>
  </si>
  <si>
    <t>9070</t>
  </si>
  <si>
    <t>あまくさ農協</t>
  </si>
  <si>
    <t>9072</t>
  </si>
  <si>
    <t>苓北町農協</t>
  </si>
  <si>
    <t>9103</t>
  </si>
  <si>
    <t>べっぷ日出農協</t>
  </si>
  <si>
    <t>9104</t>
  </si>
  <si>
    <t>大分県農協</t>
  </si>
  <si>
    <t>9145</t>
  </si>
  <si>
    <t>大分大山町農協</t>
  </si>
  <si>
    <t>9169</t>
  </si>
  <si>
    <t>宮崎中央農協</t>
  </si>
  <si>
    <t>9177</t>
  </si>
  <si>
    <t>綾町農協</t>
  </si>
  <si>
    <t>9178</t>
  </si>
  <si>
    <t>はまゆう農協</t>
  </si>
  <si>
    <t>9181</t>
  </si>
  <si>
    <t>串間市大束農協</t>
  </si>
  <si>
    <t>9184</t>
  </si>
  <si>
    <t>都城農協</t>
  </si>
  <si>
    <t>9193</t>
  </si>
  <si>
    <t>こばやし農協</t>
  </si>
  <si>
    <t>9197</t>
  </si>
  <si>
    <t>えびの市農協</t>
  </si>
  <si>
    <t>9200</t>
  </si>
  <si>
    <t>児湯農協</t>
  </si>
  <si>
    <t>9203</t>
  </si>
  <si>
    <t>尾鈴農協</t>
  </si>
  <si>
    <t>9205</t>
  </si>
  <si>
    <t>西都農協</t>
  </si>
  <si>
    <t>9208</t>
  </si>
  <si>
    <t>延岡農協</t>
  </si>
  <si>
    <t>9213</t>
  </si>
  <si>
    <t>日向農協</t>
  </si>
  <si>
    <t>9221</t>
  </si>
  <si>
    <t>高千穂地区農協</t>
  </si>
  <si>
    <t>9229</t>
  </si>
  <si>
    <t>鹿児島みらい農協</t>
  </si>
  <si>
    <t>9251</t>
  </si>
  <si>
    <t>いぶすき農協</t>
  </si>
  <si>
    <t>9257</t>
  </si>
  <si>
    <t>南さつま農協</t>
  </si>
  <si>
    <t>9270</t>
  </si>
  <si>
    <t>さつま日置農協</t>
  </si>
  <si>
    <t>9296</t>
  </si>
  <si>
    <t>北さつま農協</t>
  </si>
  <si>
    <t>9302</t>
  </si>
  <si>
    <t>鹿児島いずみ農協</t>
  </si>
  <si>
    <t>9319</t>
  </si>
  <si>
    <t>あいら農協</t>
  </si>
  <si>
    <t>9332</t>
  </si>
  <si>
    <t>そお鹿児島農協</t>
  </si>
  <si>
    <t>9338</t>
  </si>
  <si>
    <t>あおぞら農協</t>
  </si>
  <si>
    <t>9341</t>
  </si>
  <si>
    <t>鹿児島きもつき農協</t>
  </si>
  <si>
    <t>9347</t>
  </si>
  <si>
    <t>肝付吾平町農協</t>
  </si>
  <si>
    <t>9353</t>
  </si>
  <si>
    <t>種子屋久農協</t>
  </si>
  <si>
    <t>9363</t>
  </si>
  <si>
    <t>あまみ農協</t>
  </si>
  <si>
    <t>9375</t>
  </si>
  <si>
    <t>沖縄県農協</t>
  </si>
  <si>
    <t>9450</t>
  </si>
  <si>
    <t>北海道信漁連</t>
  </si>
  <si>
    <t>9453</t>
  </si>
  <si>
    <t>宮城県漁協</t>
  </si>
  <si>
    <t>9456</t>
  </si>
  <si>
    <t>福島県信漁連</t>
  </si>
  <si>
    <t>9461</t>
  </si>
  <si>
    <t>東日本信漁連</t>
  </si>
  <si>
    <t>9463</t>
  </si>
  <si>
    <t>神奈川県信漁連</t>
  </si>
  <si>
    <t>9475</t>
  </si>
  <si>
    <t>京都府信漁連</t>
  </si>
  <si>
    <t>9477</t>
  </si>
  <si>
    <t>なぎさ信漁連</t>
  </si>
  <si>
    <t>9480</t>
  </si>
  <si>
    <t>鳥取県信漁連</t>
  </si>
  <si>
    <t>9481</t>
  </si>
  <si>
    <t>ＪＦしまね漁協</t>
  </si>
  <si>
    <t>9483</t>
  </si>
  <si>
    <t>広島県信漁連</t>
  </si>
  <si>
    <t>9484</t>
  </si>
  <si>
    <t>山口県漁協</t>
  </si>
  <si>
    <t>9485</t>
  </si>
  <si>
    <t>徳島県信漁連</t>
  </si>
  <si>
    <t>9486</t>
  </si>
  <si>
    <t>香川県信漁連</t>
  </si>
  <si>
    <t>9487</t>
  </si>
  <si>
    <t>愛媛県信漁連</t>
  </si>
  <si>
    <t>9488</t>
  </si>
  <si>
    <t>高知県信漁連</t>
  </si>
  <si>
    <t>9489</t>
  </si>
  <si>
    <t>九州信漁連</t>
  </si>
  <si>
    <t>9493</t>
  </si>
  <si>
    <t>大分県漁協</t>
  </si>
  <si>
    <t>9900</t>
  </si>
  <si>
    <t>ゆうちょ</t>
  </si>
  <si>
    <t>※コード逆引き</t>
    <rPh sb="4" eb="6">
      <t>ギャクビ</t>
    </rPh>
    <phoneticPr fontId="2"/>
  </si>
  <si>
    <t>しているものの□に✓を付けてください。</t>
    <rPh sb="11" eb="12">
      <t>ツ</t>
    </rPh>
    <phoneticPr fontId="8"/>
  </si>
  <si>
    <t>居宅介護支援事業所</t>
    <rPh sb="8" eb="9">
      <t>ショ</t>
    </rPh>
    <phoneticPr fontId="2"/>
  </si>
  <si>
    <t>口座番号
（右詰め）</t>
    <rPh sb="6" eb="7">
      <t>ミギ</t>
    </rPh>
    <phoneticPr fontId="3"/>
  </si>
  <si>
    <t>桁数</t>
    <rPh sb="0" eb="2">
      <t>ケタスウ</t>
    </rPh>
    <phoneticPr fontId="2"/>
  </si>
  <si>
    <t>みなし有料老人ホーム名１</t>
    <rPh sb="3" eb="7">
      <t>ユウリョウロウジン</t>
    </rPh>
    <rPh sb="10" eb="11">
      <t>メイ</t>
    </rPh>
    <phoneticPr fontId="2"/>
  </si>
  <si>
    <t>みなし有料老人ホーム名２</t>
    <rPh sb="3" eb="7">
      <t>ユウリョウロウジン</t>
    </rPh>
    <rPh sb="10" eb="11">
      <t>メイ</t>
    </rPh>
    <phoneticPr fontId="2"/>
  </si>
  <si>
    <t>みなし有料老人ホーム名３</t>
    <rPh sb="3" eb="7">
      <t>ユウリョウロウジン</t>
    </rPh>
    <rPh sb="10" eb="11">
      <t>メイ</t>
    </rPh>
    <phoneticPr fontId="2"/>
  </si>
  <si>
    <t>みなし有料老人ホーム名４</t>
    <rPh sb="3" eb="7">
      <t>ユウリョウロウジン</t>
    </rPh>
    <rPh sb="10" eb="11">
      <t>メイ</t>
    </rPh>
    <phoneticPr fontId="2"/>
  </si>
  <si>
    <t>みなし有料老人ホーム確認
（契約締結前に交付する書面（重要事項説明書等）の写し）</t>
    <rPh sb="3" eb="7">
      <t>ユウリョウロウジン</t>
    </rPh>
    <rPh sb="10" eb="12">
      <t>カクニン</t>
    </rPh>
    <rPh sb="14" eb="19">
      <t>ケイヤクテイケツマエ</t>
    </rPh>
    <rPh sb="20" eb="22">
      <t>コウフ</t>
    </rPh>
    <rPh sb="24" eb="26">
      <t>ショメン</t>
    </rPh>
    <rPh sb="27" eb="29">
      <t>ジュウヨウ</t>
    </rPh>
    <rPh sb="29" eb="31">
      <t>ジコウ</t>
    </rPh>
    <rPh sb="31" eb="34">
      <t>セツメイショ</t>
    </rPh>
    <rPh sb="34" eb="35">
      <t>トウ</t>
    </rPh>
    <rPh sb="37" eb="38">
      <t>ウツ</t>
    </rPh>
    <phoneticPr fontId="2"/>
  </si>
  <si>
    <t xml:space="preserve"> 無：口座名義が申請者役職名＋申請者名と同一
 有：口座名義が申請者役職名＋申請者名と異なる</t>
    <rPh sb="1" eb="2">
      <t>ナシ</t>
    </rPh>
    <rPh sb="3" eb="7">
      <t>コウザメイギ</t>
    </rPh>
    <rPh sb="8" eb="11">
      <t>シンセイシャ</t>
    </rPh>
    <rPh sb="11" eb="13">
      <t>ヤクショク</t>
    </rPh>
    <rPh sb="13" eb="14">
      <t>メイ</t>
    </rPh>
    <rPh sb="15" eb="17">
      <t>シンセイ</t>
    </rPh>
    <rPh sb="17" eb="18">
      <t>シャ</t>
    </rPh>
    <rPh sb="18" eb="19">
      <t>メイ</t>
    </rPh>
    <rPh sb="20" eb="22">
      <t>ドウイツ</t>
    </rPh>
    <rPh sb="24" eb="25">
      <t>アリ</t>
    </rPh>
    <rPh sb="26" eb="30">
      <t>コウザメイギ</t>
    </rPh>
    <rPh sb="31" eb="34">
      <t>シンセイシャ</t>
    </rPh>
    <rPh sb="34" eb="36">
      <t>ヤクショク</t>
    </rPh>
    <rPh sb="36" eb="37">
      <t>メイ</t>
    </rPh>
    <rPh sb="38" eb="40">
      <t>シンセイ</t>
    </rPh>
    <rPh sb="40" eb="41">
      <t>シャ</t>
    </rPh>
    <rPh sb="41" eb="42">
      <t>メイ</t>
    </rPh>
    <rPh sb="43" eb="44">
      <t>コト</t>
    </rPh>
    <phoneticPr fontId="2"/>
  </si>
  <si>
    <t>「※確認コメント」欄に［✖]が表示された場合は入力した内容が重複、矛盾があることを示していますので必ず修正してください。[△]が表示された場合は、施設区分の選択が正しいか疑義があるものですので再度間違いないか確認してください。</t>
    <rPh sb="2" eb="4">
      <t>カクニン</t>
    </rPh>
    <rPh sb="9" eb="10">
      <t>ラン</t>
    </rPh>
    <rPh sb="23" eb="25">
      <t>ニュウリョク</t>
    </rPh>
    <rPh sb="27" eb="29">
      <t>ナイヨウ</t>
    </rPh>
    <rPh sb="30" eb="32">
      <t>ジュウフク</t>
    </rPh>
    <rPh sb="33" eb="35">
      <t>ムジュン</t>
    </rPh>
    <rPh sb="41" eb="42">
      <t>シメ</t>
    </rPh>
    <rPh sb="49" eb="50">
      <t>カナラ</t>
    </rPh>
    <rPh sb="51" eb="53">
      <t>シュウセイ</t>
    </rPh>
    <rPh sb="64" eb="66">
      <t>ヒョウジ</t>
    </rPh>
    <rPh sb="69" eb="71">
      <t>バアイ</t>
    </rPh>
    <rPh sb="73" eb="77">
      <t>シセツクブン</t>
    </rPh>
    <rPh sb="78" eb="80">
      <t>センタク</t>
    </rPh>
    <rPh sb="81" eb="82">
      <t>タダ</t>
    </rPh>
    <rPh sb="85" eb="87">
      <t>ギギ</t>
    </rPh>
    <rPh sb="96" eb="98">
      <t>サイド</t>
    </rPh>
    <rPh sb="104" eb="106">
      <t>カクニン</t>
    </rPh>
    <phoneticPr fontId="8"/>
  </si>
  <si>
    <t>　　１．裏面の誓約事項を確認し、全て該当する場合は○を記入してください。
　　　　一つでも該当しない場合、支援金の申請（請求）はできません。</t>
    <rPh sb="7" eb="9">
      <t>セイヤク</t>
    </rPh>
    <rPh sb="9" eb="11">
      <t>ジコウ</t>
    </rPh>
    <rPh sb="12" eb="14">
      <t>カクニン</t>
    </rPh>
    <rPh sb="16" eb="17">
      <t>スベ</t>
    </rPh>
    <rPh sb="18" eb="20">
      <t>ガイトウ</t>
    </rPh>
    <rPh sb="27" eb="29">
      <t>キニュウ</t>
    </rPh>
    <rPh sb="41" eb="42">
      <t>ヒト</t>
    </rPh>
    <rPh sb="45" eb="47">
      <t>ガイトウ</t>
    </rPh>
    <rPh sb="50" eb="52">
      <t>バアイ</t>
    </rPh>
    <rPh sb="53" eb="56">
      <t>シエンキン</t>
    </rPh>
    <rPh sb="57" eb="59">
      <t>シンセイ</t>
    </rPh>
    <rPh sb="60" eb="62">
      <t>セイキュウ</t>
    </rPh>
    <phoneticPr fontId="3"/>
  </si>
  <si>
    <t>　　２．振込口座情報を記入してください。</t>
    <rPh sb="4" eb="8">
      <t>フリコミコウザ</t>
    </rPh>
    <rPh sb="8" eb="10">
      <t>ジョウホウ</t>
    </rPh>
    <rPh sb="11" eb="13">
      <t>キニュウ</t>
    </rPh>
    <phoneticPr fontId="3"/>
  </si>
  <si>
    <t>水俣市長　髙岡　利治　様</t>
    <rPh sb="0" eb="3">
      <t>ミナマタシ</t>
    </rPh>
    <rPh sb="3" eb="4">
      <t>チョウ</t>
    </rPh>
    <rPh sb="5" eb="7">
      <t>タカオカ</t>
    </rPh>
    <rPh sb="8" eb="10">
      <t>トシハル</t>
    </rPh>
    <phoneticPr fontId="2"/>
  </si>
  <si>
    <t>※水俣市記入欄</t>
    <rPh sb="1" eb="4">
      <t>ミナマタシ</t>
    </rPh>
    <rPh sb="4" eb="7">
      <t>キニュウラン</t>
    </rPh>
    <phoneticPr fontId="2"/>
  </si>
  <si>
    <t>様式１（第５条関係）</t>
    <rPh sb="0" eb="2">
      <t>ヨウシキ</t>
    </rPh>
    <rPh sb="4" eb="5">
      <t>ダイ</t>
    </rPh>
    <rPh sb="6" eb="7">
      <t>ジョウ</t>
    </rPh>
    <rPh sb="7" eb="9">
      <t>カンケイ</t>
    </rPh>
    <phoneticPr fontId="3"/>
  </si>
  <si>
    <t>様式１（第５条関係）別表</t>
    <rPh sb="0" eb="2">
      <t>ヨウシキ</t>
    </rPh>
    <rPh sb="4" eb="5">
      <t>ダイ</t>
    </rPh>
    <rPh sb="6" eb="7">
      <t>ジョウ</t>
    </rPh>
    <rPh sb="7" eb="9">
      <t>カンケイ</t>
    </rPh>
    <rPh sb="10" eb="12">
      <t>ベッピョウ</t>
    </rPh>
    <phoneticPr fontId="3"/>
  </si>
  <si>
    <t>　水俣市高齢者施設等物価高騰対策支援金申請書（兼実績報告書兼請求書）</t>
    <rPh sb="1" eb="4">
      <t>ミナマタシ</t>
    </rPh>
    <rPh sb="19" eb="22">
      <t>シンセイショ</t>
    </rPh>
    <rPh sb="23" eb="24">
      <t>ケン</t>
    </rPh>
    <rPh sb="24" eb="29">
      <t>ジッセキホウコクショ</t>
    </rPh>
    <rPh sb="29" eb="30">
      <t>ケン</t>
    </rPh>
    <rPh sb="30" eb="33">
      <t>セイキュウショ</t>
    </rPh>
    <phoneticPr fontId="2"/>
  </si>
  <si>
    <t>水俣　花子</t>
    <rPh sb="0" eb="2">
      <t>ミナマタ</t>
    </rPh>
    <rPh sb="3" eb="5">
      <t>ハナコ</t>
    </rPh>
    <phoneticPr fontId="2"/>
  </si>
  <si>
    <t>水俣　次郎</t>
    <rPh sb="0" eb="2">
      <t>ミナマタ</t>
    </rPh>
    <rPh sb="3" eb="5">
      <t>ジロウ</t>
    </rPh>
    <phoneticPr fontId="2"/>
  </si>
  <si>
    <t>〇〇〇-〇〇〇-〇〇〇</t>
    <phoneticPr fontId="2"/>
  </si>
  <si>
    <t>印</t>
    <rPh sb="0" eb="1">
      <t>イン</t>
    </rPh>
    <phoneticPr fontId="2"/>
  </si>
  <si>
    <t>記載された「契約締結前に交付する書面」のページの写しを提出してください。</t>
    <rPh sb="0" eb="2">
      <t>キサイ</t>
    </rPh>
    <rPh sb="6" eb="11">
      <t>ケイヤクテイケツマエ</t>
    </rPh>
    <rPh sb="12" eb="14">
      <t>コウフ</t>
    </rPh>
    <rPh sb="16" eb="18">
      <t>ショメン</t>
    </rPh>
    <rPh sb="24" eb="25">
      <t>ウツ</t>
    </rPh>
    <rPh sb="27" eb="29">
      <t>テイシュツ</t>
    </rPh>
    <phoneticPr fontId="2"/>
  </si>
  <si>
    <t>※市側作業　次表のデータを【台帳マスタ】に値貼り付け</t>
    <rPh sb="1" eb="2">
      <t>シ</t>
    </rPh>
    <rPh sb="2" eb="3">
      <t>ガワ</t>
    </rPh>
    <rPh sb="3" eb="5">
      <t>サギョウ</t>
    </rPh>
    <rPh sb="6" eb="8">
      <t>ツギヒョウ</t>
    </rPh>
    <rPh sb="14" eb="16">
      <t>ダイチョウ</t>
    </rPh>
    <rPh sb="21" eb="22">
      <t>アタイ</t>
    </rPh>
    <rPh sb="22" eb="23">
      <t>ハ</t>
    </rPh>
    <rPh sb="24" eb="25">
      <t>ツ</t>
    </rPh>
    <phoneticPr fontId="2"/>
  </si>
  <si>
    <t>市確認中</t>
    <rPh sb="0" eb="1">
      <t>シ</t>
    </rPh>
    <rPh sb="1" eb="4">
      <t>カクニンチュウ</t>
    </rPh>
    <phoneticPr fontId="2"/>
  </si>
  <si>
    <t>　　３．　前回の「水俣市高齢者施設等物価高騰対策支援金」の交付を受けている場合は</t>
    <rPh sb="5" eb="7">
      <t>ゼンカイ</t>
    </rPh>
    <rPh sb="9" eb="12">
      <t>ミナマタシ</t>
    </rPh>
    <rPh sb="12" eb="15">
      <t>コウレイシャ</t>
    </rPh>
    <rPh sb="15" eb="17">
      <t>シセツ</t>
    </rPh>
    <rPh sb="17" eb="18">
      <t>トウ</t>
    </rPh>
    <rPh sb="18" eb="20">
      <t>ブッカ</t>
    </rPh>
    <rPh sb="20" eb="22">
      <t>コウトウ</t>
    </rPh>
    <rPh sb="22" eb="24">
      <t>タイサク</t>
    </rPh>
    <rPh sb="24" eb="26">
      <t>シエン</t>
    </rPh>
    <rPh sb="26" eb="27">
      <t>キン</t>
    </rPh>
    <rPh sb="29" eb="31">
      <t>コウフ</t>
    </rPh>
    <rPh sb="32" eb="33">
      <t>ウ</t>
    </rPh>
    <rPh sb="37" eb="39">
      <t>バアイ</t>
    </rPh>
    <phoneticPr fontId="2"/>
  </si>
  <si>
    <t>　　　〇を記入してください。</t>
    <rPh sb="5" eb="7">
      <t>キニュウ</t>
    </rPh>
    <phoneticPr fontId="2"/>
  </si>
  <si>
    <t>交付実績</t>
    <rPh sb="0" eb="2">
      <t>コウフ</t>
    </rPh>
    <rPh sb="2" eb="4">
      <t>ジッセキ</t>
    </rPh>
    <phoneticPr fontId="3"/>
  </si>
  <si>
    <t xml:space="preserve"> ※「５　振込情報」に記載する口座名義は貼付いただく通帳の名義と必ず一致させてください。</t>
    <rPh sb="5" eb="9">
      <t>フリコミジョウホウ</t>
    </rPh>
    <rPh sb="11" eb="13">
      <t>キサイ</t>
    </rPh>
    <rPh sb="15" eb="19">
      <t>コウザメイギ</t>
    </rPh>
    <rPh sb="20" eb="22">
      <t>ハリツ</t>
    </rPh>
    <rPh sb="26" eb="28">
      <t>ツウチョウ</t>
    </rPh>
    <rPh sb="29" eb="31">
      <t>メイギ</t>
    </rPh>
    <rPh sb="32" eb="33">
      <t>カナラ</t>
    </rPh>
    <rPh sb="34" eb="36">
      <t>イッチ</t>
    </rPh>
    <phoneticPr fontId="2"/>
  </si>
  <si>
    <r>
      <rPr>
        <sz val="14"/>
        <rFont val="ＭＳ Ｐ明朝"/>
        <family val="1"/>
        <charset val="128"/>
      </rPr>
      <t>令和７年度</t>
    </r>
    <r>
      <rPr>
        <sz val="14"/>
        <color theme="1"/>
        <rFont val="ＭＳ Ｐ明朝"/>
        <family val="1"/>
        <charset val="128"/>
      </rPr>
      <t>水俣市高齢者施設等物価高騰対策支援金
交付申請書兼実績報告書兼請求書</t>
    </r>
    <rPh sb="0" eb="2">
      <t>レイワ</t>
    </rPh>
    <rPh sb="3" eb="5">
      <t>ネンド</t>
    </rPh>
    <rPh sb="5" eb="8">
      <t>ミナマタシ</t>
    </rPh>
    <rPh sb="8" eb="11">
      <t>コウレイシャ</t>
    </rPh>
    <rPh sb="11" eb="13">
      <t>シセツ</t>
    </rPh>
    <rPh sb="13" eb="14">
      <t>トウ</t>
    </rPh>
    <rPh sb="14" eb="16">
      <t>ブッカ</t>
    </rPh>
    <rPh sb="16" eb="18">
      <t>コウトウ</t>
    </rPh>
    <rPh sb="18" eb="20">
      <t>タイサク</t>
    </rPh>
    <rPh sb="20" eb="23">
      <t>シエンキン</t>
    </rPh>
    <rPh sb="24" eb="26">
      <t>コウフ</t>
    </rPh>
    <rPh sb="26" eb="29">
      <t>シンセイショ</t>
    </rPh>
    <rPh sb="29" eb="30">
      <t>ケン</t>
    </rPh>
    <rPh sb="30" eb="32">
      <t>ジッセキ</t>
    </rPh>
    <rPh sb="32" eb="35">
      <t>ホウコクショ</t>
    </rPh>
    <rPh sb="35" eb="36">
      <t>ケン</t>
    </rPh>
    <rPh sb="36" eb="39">
      <t>セイキュウショ</t>
    </rPh>
    <phoneticPr fontId="3"/>
  </si>
  <si>
    <t>申請者（法人）住所</t>
    <rPh sb="0" eb="3">
      <t>シンセイシャ</t>
    </rPh>
    <rPh sb="4" eb="6">
      <t>ホウジン</t>
    </rPh>
    <rPh sb="7" eb="9">
      <t>ジュウショ</t>
    </rPh>
    <phoneticPr fontId="2"/>
  </si>
  <si>
    <t>代表者の役職 ・ 氏名</t>
    <rPh sb="4" eb="6">
      <t>ヤクショク</t>
    </rPh>
    <rPh sb="9" eb="11">
      <t>シメイ</t>
    </rPh>
    <phoneticPr fontId="2"/>
  </si>
  <si>
    <t>フリガナ</t>
    <phoneticPr fontId="2"/>
  </si>
  <si>
    <t>申請者名（法人名）</t>
    <rPh sb="0" eb="3">
      <t>シンセイシャ</t>
    </rPh>
    <rPh sb="3" eb="4">
      <t>メイ</t>
    </rPh>
    <rPh sb="5" eb="8">
      <t>ホウジンメイ</t>
    </rPh>
    <phoneticPr fontId="2"/>
  </si>
  <si>
    <r>
      <t>定員</t>
    </r>
    <r>
      <rPr>
        <sz val="8"/>
        <color theme="1"/>
        <rFont val="ＭＳ Ｐ明朝"/>
        <family val="1"/>
        <charset val="128"/>
      </rPr>
      <t xml:space="preserve">
※訪問系は
記入不要</t>
    </r>
    <rPh sb="0" eb="2">
      <t>テイイン</t>
    </rPh>
    <rPh sb="4" eb="6">
      <t>ホウモン</t>
    </rPh>
    <rPh sb="6" eb="7">
      <t>ケイ</t>
    </rPh>
    <rPh sb="9" eb="11">
      <t>キニュウ</t>
    </rPh>
    <rPh sb="11" eb="13">
      <t>フヨウ</t>
    </rPh>
    <phoneticPr fontId="2"/>
  </si>
  <si>
    <t>施設・事業所　住所</t>
    <rPh sb="0" eb="2">
      <t>シセツ</t>
    </rPh>
    <rPh sb="3" eb="6">
      <t>ジギョウショ</t>
    </rPh>
    <rPh sb="7" eb="9">
      <t>ジュウショ</t>
    </rPh>
    <phoneticPr fontId="8"/>
  </si>
  <si>
    <t>施設・事業所　名称</t>
    <rPh sb="0" eb="2">
      <t>シセツ</t>
    </rPh>
    <rPh sb="3" eb="6">
      <t>ジギョウショ</t>
    </rPh>
    <rPh sb="7" eb="9">
      <t>メイショウ</t>
    </rPh>
    <phoneticPr fontId="8"/>
  </si>
  <si>
    <r>
      <t xml:space="preserve">施設・事業
所別影響額
</t>
    </r>
    <r>
      <rPr>
        <b/>
        <sz val="10"/>
        <color rgb="FF0070C0"/>
        <rFont val="ＭＳ Ｐ明朝"/>
        <family val="1"/>
        <charset val="128"/>
      </rPr>
      <t>ア</t>
    </r>
    <rPh sb="0" eb="2">
      <t>シセツ</t>
    </rPh>
    <rPh sb="3" eb="5">
      <t>ジギョウ</t>
    </rPh>
    <rPh sb="6" eb="7">
      <t>ショ</t>
    </rPh>
    <rPh sb="7" eb="8">
      <t>ベツ</t>
    </rPh>
    <rPh sb="8" eb="11">
      <t>エイキョウガク</t>
    </rPh>
    <phoneticPr fontId="8"/>
  </si>
  <si>
    <r>
      <t xml:space="preserve">他（県等）の
支援利用額
</t>
    </r>
    <r>
      <rPr>
        <b/>
        <sz val="10"/>
        <color rgb="FF0070C0"/>
        <rFont val="ＭＳ Ｐ明朝"/>
        <family val="1"/>
        <charset val="128"/>
      </rPr>
      <t>イ</t>
    </r>
    <rPh sb="0" eb="1">
      <t>タ</t>
    </rPh>
    <rPh sb="2" eb="3">
      <t>ケン</t>
    </rPh>
    <rPh sb="3" eb="4">
      <t>ナド</t>
    </rPh>
    <rPh sb="7" eb="9">
      <t>シエン</t>
    </rPh>
    <rPh sb="9" eb="11">
      <t>リヨウ</t>
    </rPh>
    <rPh sb="11" eb="12">
      <t>ガク</t>
    </rPh>
    <phoneticPr fontId="8"/>
  </si>
  <si>
    <r>
      <t xml:space="preserve">市物価高騰
対象判断
</t>
    </r>
    <r>
      <rPr>
        <b/>
        <sz val="10"/>
        <color rgb="FF0070C0"/>
        <rFont val="ＭＳ Ｐ明朝"/>
        <family val="1"/>
        <charset val="128"/>
      </rPr>
      <t>ウ</t>
    </r>
    <r>
      <rPr>
        <sz val="10"/>
        <color rgb="FF0070C0"/>
        <rFont val="ＭＳ Ｐ明朝"/>
        <family val="1"/>
        <charset val="128"/>
      </rPr>
      <t>（＝ア―イ）</t>
    </r>
    <rPh sb="0" eb="1">
      <t>シ</t>
    </rPh>
    <rPh sb="1" eb="3">
      <t>ブッカ</t>
    </rPh>
    <rPh sb="3" eb="5">
      <t>コウトウ</t>
    </rPh>
    <rPh sb="6" eb="8">
      <t>タイショウ</t>
    </rPh>
    <rPh sb="8" eb="10">
      <t>ハンダン</t>
    </rPh>
    <phoneticPr fontId="8"/>
  </si>
  <si>
    <t>介護保険
事業者番号
（10桁）</t>
    <rPh sb="0" eb="4">
      <t>カイゴホケン</t>
    </rPh>
    <rPh sb="5" eb="8">
      <t>ジギョウシャ</t>
    </rPh>
    <rPh sb="8" eb="10">
      <t>バンゴウ</t>
    </rPh>
    <rPh sb="14" eb="15">
      <t>ケタ</t>
    </rPh>
    <phoneticPr fontId="8"/>
  </si>
  <si>
    <t>介護保険事業者番号が無い有料老人ホーム、養護老人ホーム及び軽費老人ホーム（いずれも(地域密着型)特定入所者生活介護事業所を除く。）は、「介護保険事業者番号」欄は「9999999999（9を10桁）」を入力してください。</t>
    <rPh sb="0" eb="7">
      <t>カイゴホケンジギョウシャ</t>
    </rPh>
    <rPh sb="7" eb="9">
      <t>バンゴウ</t>
    </rPh>
    <rPh sb="12" eb="14">
      <t>ユウリョウ</t>
    </rPh>
    <rPh sb="14" eb="16">
      <t>ロウジン</t>
    </rPh>
    <rPh sb="20" eb="24">
      <t>ヨウゴロウジン</t>
    </rPh>
    <rPh sb="27" eb="28">
      <t>オヨ</t>
    </rPh>
    <rPh sb="29" eb="33">
      <t>ケイヒロウジン</t>
    </rPh>
    <rPh sb="42" eb="47">
      <t>チイキミッチャクガタ</t>
    </rPh>
    <rPh sb="57" eb="60">
      <t>ジギョウショ</t>
    </rPh>
    <rPh sb="96" eb="97">
      <t>ケタ</t>
    </rPh>
    <rPh sb="100" eb="102">
      <t>ニュウリョク</t>
    </rPh>
    <phoneticPr fontId="2"/>
  </si>
  <si>
    <t>（物価高騰の影響を受けていない、または県及び市町村等の他物価高騰支援を受けた結果、物価高騰の影響（負担増）が無くなった場合、水俣市へ申請することはできません。十分ご確認のうえ申請をお願いします。）。</t>
    <rPh sb="1" eb="3">
      <t>ブッカ</t>
    </rPh>
    <rPh sb="3" eb="5">
      <t>コウトウ</t>
    </rPh>
    <rPh sb="6" eb="8">
      <t>エイキョウ</t>
    </rPh>
    <rPh sb="9" eb="10">
      <t>ウ</t>
    </rPh>
    <rPh sb="19" eb="20">
      <t>ケン</t>
    </rPh>
    <rPh sb="20" eb="21">
      <t>オヨ</t>
    </rPh>
    <rPh sb="22" eb="25">
      <t>シチョウソン</t>
    </rPh>
    <rPh sb="25" eb="26">
      <t>ナド</t>
    </rPh>
    <rPh sb="43" eb="45">
      <t>コウトウ</t>
    </rPh>
    <rPh sb="49" eb="52">
      <t>フタンゾウ</t>
    </rPh>
    <rPh sb="54" eb="55">
      <t>ナ</t>
    </rPh>
    <rPh sb="59" eb="61">
      <t>バアイ</t>
    </rPh>
    <rPh sb="62" eb="65">
      <t>ミナマタシ</t>
    </rPh>
    <rPh sb="66" eb="68">
      <t>シンセイ</t>
    </rPh>
    <rPh sb="79" eb="81">
      <t>ジュウブン</t>
    </rPh>
    <rPh sb="82" eb="84">
      <t>カクニン</t>
    </rPh>
    <rPh sb="87" eb="89">
      <t>シンセイ</t>
    </rPh>
    <rPh sb="91" eb="92">
      <t>ネガ</t>
    </rPh>
    <phoneticPr fontId="2"/>
  </si>
  <si>
    <t>3①</t>
    <phoneticPr fontId="2"/>
  </si>
  <si>
    <t>3②</t>
    <phoneticPr fontId="2"/>
  </si>
  <si>
    <t>3③</t>
    <phoneticPr fontId="2"/>
  </si>
  <si>
    <t>（注）３①　参照</t>
    <rPh sb="1" eb="2">
      <t>チュウ</t>
    </rPh>
    <rPh sb="6" eb="8">
      <t>サンショウ</t>
    </rPh>
    <phoneticPr fontId="2"/>
  </si>
  <si>
    <t>（注）３②参照</t>
    <rPh sb="1" eb="2">
      <t>チュウ</t>
    </rPh>
    <rPh sb="5" eb="7">
      <t>サンショウ</t>
    </rPh>
    <phoneticPr fontId="2"/>
  </si>
  <si>
    <t>（注）３③参照</t>
    <rPh sb="1" eb="2">
      <t>チュウ</t>
    </rPh>
    <rPh sb="5" eb="7">
      <t>サンショウ</t>
    </rPh>
    <phoneticPr fontId="2"/>
  </si>
  <si>
    <r>
      <t>支援金額
（</t>
    </r>
    <r>
      <rPr>
        <sz val="10"/>
        <color rgb="FF0070C0"/>
        <rFont val="ＭＳ Ｐ明朝"/>
        <family val="1"/>
        <charset val="128"/>
      </rPr>
      <t>申請額</t>
    </r>
    <r>
      <rPr>
        <sz val="10"/>
        <color theme="4" tint="-0.499984740745262"/>
        <rFont val="ＭＳ Ｐ明朝"/>
        <family val="1"/>
        <charset val="128"/>
      </rPr>
      <t>）</t>
    </r>
    <rPh sb="0" eb="4">
      <t>シエンキンガク</t>
    </rPh>
    <rPh sb="6" eb="8">
      <t>シンセイ</t>
    </rPh>
    <rPh sb="8" eb="9">
      <t>ガク</t>
    </rPh>
    <phoneticPr fontId="8"/>
  </si>
  <si>
    <r>
      <t xml:space="preserve">支援金区分別
支援金額
</t>
    </r>
    <r>
      <rPr>
        <b/>
        <sz val="10"/>
        <color rgb="FF0070C0"/>
        <rFont val="ＭＳ Ｐ明朝"/>
        <family val="1"/>
        <charset val="128"/>
      </rPr>
      <t>エ</t>
    </r>
    <rPh sb="0" eb="3">
      <t>シエンキン</t>
    </rPh>
    <rPh sb="3" eb="5">
      <t>クブン</t>
    </rPh>
    <rPh sb="5" eb="6">
      <t>ベツ</t>
    </rPh>
    <rPh sb="7" eb="10">
      <t>シエンキン</t>
    </rPh>
    <phoneticPr fontId="8"/>
  </si>
  <si>
    <t>「みなし有料老人ホーム」については、次の中から提供しているサービスに☑をしたうえで、「高齢者住まい法第17条第1項に規定する「契約締結前に交付する書面（重要事項説明書等）」の提供するサービスの内容を記載したページを「みなし有料重説写し」シートに貼り付けてご提出ください。</t>
    <rPh sb="20" eb="21">
      <t>ナカ</t>
    </rPh>
    <rPh sb="23" eb="25">
      <t>テイキョウ</t>
    </rPh>
    <rPh sb="128" eb="130">
      <t>テイシュツ</t>
    </rPh>
    <phoneticPr fontId="2"/>
  </si>
  <si>
    <t>「ア　施設・事業所別影響額」及び「イ　他（県等）の支援利用額」は、「様式１（参考様式）　物価高騰対策事業影響額按分算出表」等から転記等してください。「ウ　市物価高騰対象判断」は計算式が入っていますので、数値のご確認をお願いします。数値に誤りがある場合は、市に御連絡をお願いします。</t>
    <rPh sb="3" eb="5">
      <t>シセツ</t>
    </rPh>
    <rPh sb="6" eb="10">
      <t>ジギョウショベツ</t>
    </rPh>
    <rPh sb="10" eb="13">
      <t>エイキョウガク</t>
    </rPh>
    <rPh sb="14" eb="15">
      <t>オヨ</t>
    </rPh>
    <rPh sb="19" eb="20">
      <t>タ</t>
    </rPh>
    <rPh sb="21" eb="22">
      <t>ケン</t>
    </rPh>
    <rPh sb="22" eb="23">
      <t>ナド</t>
    </rPh>
    <rPh sb="25" eb="27">
      <t>シエン</t>
    </rPh>
    <rPh sb="27" eb="30">
      <t>リヨウガク</t>
    </rPh>
    <rPh sb="34" eb="36">
      <t>ヨウシキ</t>
    </rPh>
    <rPh sb="38" eb="42">
      <t>サンコウヨウシキ</t>
    </rPh>
    <rPh sb="44" eb="48">
      <t>ブッカコウトウ</t>
    </rPh>
    <rPh sb="48" eb="50">
      <t>タイサク</t>
    </rPh>
    <rPh sb="50" eb="52">
      <t>ジギョウ</t>
    </rPh>
    <rPh sb="52" eb="54">
      <t>エイキョウ</t>
    </rPh>
    <rPh sb="54" eb="55">
      <t>ガク</t>
    </rPh>
    <rPh sb="55" eb="60">
      <t>アンブンサンシュツヒョウ</t>
    </rPh>
    <rPh sb="61" eb="62">
      <t>ナド</t>
    </rPh>
    <rPh sb="64" eb="66">
      <t>テンキ</t>
    </rPh>
    <rPh sb="66" eb="67">
      <t>ナド</t>
    </rPh>
    <rPh sb="77" eb="78">
      <t>シ</t>
    </rPh>
    <rPh sb="78" eb="80">
      <t>ブッカ</t>
    </rPh>
    <rPh sb="80" eb="82">
      <t>コウトウ</t>
    </rPh>
    <rPh sb="82" eb="84">
      <t>タイショウ</t>
    </rPh>
    <rPh sb="84" eb="86">
      <t>ハンダン</t>
    </rPh>
    <rPh sb="88" eb="91">
      <t>ケイサンシキ</t>
    </rPh>
    <rPh sb="92" eb="93">
      <t>ハイ</t>
    </rPh>
    <rPh sb="101" eb="103">
      <t>スウチ</t>
    </rPh>
    <rPh sb="105" eb="107">
      <t>カクニン</t>
    </rPh>
    <rPh sb="109" eb="110">
      <t>ネガ</t>
    </rPh>
    <rPh sb="115" eb="117">
      <t>スウチ</t>
    </rPh>
    <rPh sb="118" eb="119">
      <t>アヤマ</t>
    </rPh>
    <rPh sb="123" eb="125">
      <t>バアイ</t>
    </rPh>
    <rPh sb="127" eb="128">
      <t>シ</t>
    </rPh>
    <rPh sb="129" eb="132">
      <t>ゴレンラク</t>
    </rPh>
    <rPh sb="134" eb="135">
      <t>ネガ</t>
    </rPh>
    <phoneticPr fontId="2"/>
  </si>
  <si>
    <t>「支援金額（申請額）」欄には、物価高騰影響分について県及び市町村等の他物価高騰支援を受けてもなお物価高騰影響分が生じる場合に、支援金額が表示されます。表示された金額に誤りがないか、十分ご確認をお願いします。誤りがある場合は、市に御連絡をお願いします。</t>
    <rPh sb="1" eb="3">
      <t>シエン</t>
    </rPh>
    <rPh sb="3" eb="5">
      <t>キンガク</t>
    </rPh>
    <rPh sb="6" eb="8">
      <t>シンセイ</t>
    </rPh>
    <rPh sb="11" eb="12">
      <t>ラン</t>
    </rPh>
    <rPh sb="15" eb="17">
      <t>ブッカ</t>
    </rPh>
    <rPh sb="17" eb="19">
      <t>コウトウ</t>
    </rPh>
    <rPh sb="19" eb="21">
      <t>エイキョウ</t>
    </rPh>
    <rPh sb="21" eb="22">
      <t>ブン</t>
    </rPh>
    <rPh sb="26" eb="27">
      <t>ケン</t>
    </rPh>
    <rPh sb="27" eb="28">
      <t>オヨ</t>
    </rPh>
    <rPh sb="29" eb="32">
      <t>シチョウソン</t>
    </rPh>
    <rPh sb="32" eb="33">
      <t>トウ</t>
    </rPh>
    <rPh sb="34" eb="35">
      <t>タ</t>
    </rPh>
    <rPh sb="35" eb="37">
      <t>ブッカ</t>
    </rPh>
    <rPh sb="37" eb="39">
      <t>コウトウ</t>
    </rPh>
    <rPh sb="39" eb="41">
      <t>シエン</t>
    </rPh>
    <rPh sb="42" eb="43">
      <t>ウ</t>
    </rPh>
    <rPh sb="48" eb="50">
      <t>ブッカ</t>
    </rPh>
    <rPh sb="50" eb="52">
      <t>コウトウ</t>
    </rPh>
    <rPh sb="52" eb="54">
      <t>エイキョウ</t>
    </rPh>
    <rPh sb="54" eb="55">
      <t>ブン</t>
    </rPh>
    <rPh sb="56" eb="57">
      <t>ショウ</t>
    </rPh>
    <rPh sb="59" eb="61">
      <t>バアイ</t>
    </rPh>
    <rPh sb="63" eb="67">
      <t>シエンキンガク</t>
    </rPh>
    <rPh sb="68" eb="70">
      <t>ヒョウジ</t>
    </rPh>
    <rPh sb="75" eb="77">
      <t>ヒョウジ</t>
    </rPh>
    <rPh sb="80" eb="82">
      <t>キンガク</t>
    </rPh>
    <rPh sb="83" eb="84">
      <t>アヤマ</t>
    </rPh>
    <rPh sb="90" eb="92">
      <t>ジュウブン</t>
    </rPh>
    <rPh sb="93" eb="95">
      <t>カクニン</t>
    </rPh>
    <rPh sb="97" eb="98">
      <t>ネガ</t>
    </rPh>
    <rPh sb="103" eb="104">
      <t>アヤマ</t>
    </rPh>
    <rPh sb="108" eb="110">
      <t>バアイ</t>
    </rPh>
    <rPh sb="112" eb="113">
      <t>シ</t>
    </rPh>
    <rPh sb="114" eb="115">
      <t>ゴ</t>
    </rPh>
    <rPh sb="115" eb="117">
      <t>レンラク</t>
    </rPh>
    <rPh sb="119" eb="120">
      <t>ネガ</t>
    </rPh>
    <phoneticPr fontId="2"/>
  </si>
  <si>
    <r>
      <t>　　</t>
    </r>
    <r>
      <rPr>
        <sz val="11.5"/>
        <color rgb="FFFF0000"/>
        <rFont val="ＭＳ Ｐ明朝"/>
        <family val="1"/>
        <charset val="128"/>
      </rPr>
      <t>※ 通帳を1枚めくった口座名義（カナ）が記載されているページ等</t>
    </r>
    <rPh sb="4" eb="6">
      <t>ツウチョウ</t>
    </rPh>
    <rPh sb="8" eb="9">
      <t>マイ</t>
    </rPh>
    <rPh sb="22" eb="24">
      <t>キサイ</t>
    </rPh>
    <rPh sb="32" eb="33">
      <t>トウ</t>
    </rPh>
    <phoneticPr fontId="2"/>
  </si>
  <si>
    <r>
      <rPr>
        <sz val="12"/>
        <rFont val="ＭＳ Ｐ明朝"/>
        <family val="1"/>
        <charset val="128"/>
      </rPr>
      <t>令和７年度</t>
    </r>
    <r>
      <rPr>
        <sz val="12"/>
        <color theme="1"/>
        <rFont val="ＭＳ Ｐ明朝"/>
        <family val="1"/>
        <charset val="128"/>
      </rPr>
      <t>水俣市高齢者施設等物価高騰対策支援金</t>
    </r>
    <rPh sb="0" eb="2">
      <t>レイワ</t>
    </rPh>
    <rPh sb="3" eb="5">
      <t>ネンド</t>
    </rPh>
    <rPh sb="5" eb="8">
      <t>ミナマタシ</t>
    </rPh>
    <rPh sb="8" eb="11">
      <t>コウレイシャ</t>
    </rPh>
    <rPh sb="11" eb="13">
      <t>シセツ</t>
    </rPh>
    <rPh sb="13" eb="14">
      <t>トウ</t>
    </rPh>
    <rPh sb="14" eb="16">
      <t>ブッカ</t>
    </rPh>
    <rPh sb="16" eb="18">
      <t>コウトウ</t>
    </rPh>
    <rPh sb="18" eb="20">
      <t>タイサク</t>
    </rPh>
    <rPh sb="20" eb="22">
      <t>シエン</t>
    </rPh>
    <rPh sb="22" eb="23">
      <t>キン</t>
    </rPh>
    <phoneticPr fontId="2"/>
  </si>
  <si>
    <t>(ｶﾅ)</t>
    <phoneticPr fontId="2"/>
  </si>
  <si>
    <t>申請者(法人)名：</t>
    <rPh sb="0" eb="3">
      <t>シンセイシャ</t>
    </rPh>
    <rPh sb="4" eb="6">
      <t>ホウジン</t>
    </rPh>
    <rPh sb="7" eb="8">
      <t>メイ</t>
    </rPh>
    <phoneticPr fontId="2"/>
  </si>
  <si>
    <t>口座名義：</t>
    <rPh sb="0" eb="2">
      <t>コウザ</t>
    </rPh>
    <rPh sb="2" eb="4">
      <t>メイギ</t>
    </rPh>
    <phoneticPr fontId="2"/>
  </si>
  <si>
    <t>口座名義(ｶﾅ)：</t>
    <rPh sb="0" eb="2">
      <t>コウザ</t>
    </rPh>
    <rPh sb="2" eb="4">
      <t>メイギ</t>
    </rPh>
    <phoneticPr fontId="2"/>
  </si>
  <si>
    <t>(ｶﾅ)：</t>
    <phoneticPr fontId="2"/>
  </si>
  <si>
    <t>支店名</t>
    <rPh sb="0" eb="3">
      <t>シテンメイ</t>
    </rPh>
    <phoneticPr fontId="2"/>
  </si>
  <si>
    <t>「エ　支援金区分別支援金上限額」には、支援金区分に応じた支援金額（市ホームページ又はリーフレット記載の支援金額）が表示されます。表示された金額に誤りがないか、ご確認をお願いします。</t>
    <rPh sb="3" eb="6">
      <t>シエンキン</t>
    </rPh>
    <rPh sb="6" eb="8">
      <t>クブン</t>
    </rPh>
    <rPh sb="8" eb="9">
      <t>ベツ</t>
    </rPh>
    <rPh sb="9" eb="12">
      <t>シエンキン</t>
    </rPh>
    <rPh sb="12" eb="15">
      <t>ジョウゲンガク</t>
    </rPh>
    <rPh sb="19" eb="22">
      <t>シエンキン</t>
    </rPh>
    <rPh sb="22" eb="24">
      <t>クブン</t>
    </rPh>
    <rPh sb="25" eb="26">
      <t>オウ</t>
    </rPh>
    <rPh sb="28" eb="31">
      <t>シエンキン</t>
    </rPh>
    <rPh sb="31" eb="32">
      <t>ガク</t>
    </rPh>
    <rPh sb="33" eb="34">
      <t>シ</t>
    </rPh>
    <rPh sb="40" eb="41">
      <t>マタ</t>
    </rPh>
    <rPh sb="48" eb="50">
      <t>キサイ</t>
    </rPh>
    <rPh sb="51" eb="54">
      <t>シエンキン</t>
    </rPh>
    <rPh sb="57" eb="59">
      <t>ヒョウジ</t>
    </rPh>
    <rPh sb="64" eb="66">
      <t>ヒョウジ</t>
    </rPh>
    <rPh sb="69" eb="71">
      <t>キンガク</t>
    </rPh>
    <rPh sb="72" eb="73">
      <t>アヤマ</t>
    </rPh>
    <rPh sb="80" eb="82">
      <t>カクニン</t>
    </rPh>
    <rPh sb="84" eb="85">
      <t>ネガ</t>
    </rPh>
    <phoneticPr fontId="2"/>
  </si>
  <si>
    <t>「※確認コメント」欄に、「△通所規模要確認」が表示された場合、支援金区分及び定員の入力誤りがないか確認してください。誤りがない場合は、「備考」欄に、Ｒ７年３月の延利用者数を入力してください。その他のコメントが表示された場合も適宜ご確認のうえ備考欄に入力等をお願いします。</t>
    <rPh sb="2" eb="4">
      <t>カクニン</t>
    </rPh>
    <rPh sb="9" eb="10">
      <t>ラン</t>
    </rPh>
    <rPh sb="14" eb="18">
      <t>ツウショキボ</t>
    </rPh>
    <rPh sb="18" eb="21">
      <t>ヨウカクニン</t>
    </rPh>
    <rPh sb="23" eb="25">
      <t>ヒョウジ</t>
    </rPh>
    <rPh sb="28" eb="30">
      <t>バアイ</t>
    </rPh>
    <rPh sb="31" eb="34">
      <t>シエンキン</t>
    </rPh>
    <rPh sb="34" eb="36">
      <t>クブン</t>
    </rPh>
    <rPh sb="36" eb="37">
      <t>オヨ</t>
    </rPh>
    <rPh sb="38" eb="40">
      <t>テイイン</t>
    </rPh>
    <rPh sb="41" eb="43">
      <t>ニュウリョク</t>
    </rPh>
    <rPh sb="43" eb="44">
      <t>アヤマ</t>
    </rPh>
    <rPh sb="49" eb="51">
      <t>カクニン</t>
    </rPh>
    <rPh sb="58" eb="59">
      <t>アヤマ</t>
    </rPh>
    <rPh sb="63" eb="65">
      <t>バアイ</t>
    </rPh>
    <rPh sb="68" eb="70">
      <t>ビコウ</t>
    </rPh>
    <rPh sb="71" eb="72">
      <t>ラン</t>
    </rPh>
    <rPh sb="76" eb="77">
      <t>ネン</t>
    </rPh>
    <rPh sb="78" eb="79">
      <t>ガツ</t>
    </rPh>
    <rPh sb="80" eb="81">
      <t>ノ</t>
    </rPh>
    <rPh sb="81" eb="85">
      <t>リヨウシャスウ</t>
    </rPh>
    <rPh sb="86" eb="88">
      <t>ニュウリョク</t>
    </rPh>
    <rPh sb="97" eb="98">
      <t>ホカ</t>
    </rPh>
    <rPh sb="104" eb="106">
      <t>ヒョウジ</t>
    </rPh>
    <rPh sb="109" eb="111">
      <t>バアイ</t>
    </rPh>
    <rPh sb="112" eb="114">
      <t>テキギ</t>
    </rPh>
    <rPh sb="115" eb="117">
      <t>カクニン</t>
    </rPh>
    <rPh sb="120" eb="123">
      <t>ビコウラン</t>
    </rPh>
    <rPh sb="124" eb="126">
      <t>ニュウリョク</t>
    </rPh>
    <rPh sb="126" eb="127">
      <t>ナド</t>
    </rPh>
    <rPh sb="129" eb="130">
      <t>ネガ</t>
    </rPh>
    <phoneticPr fontId="2"/>
  </si>
  <si>
    <t>　　次の内容が記載されているものを画像貼り付け等してください。</t>
    <rPh sb="2" eb="3">
      <t>ツギ</t>
    </rPh>
    <rPh sb="4" eb="6">
      <t>ナイヨウ</t>
    </rPh>
    <rPh sb="7" eb="9">
      <t>キサイ</t>
    </rPh>
    <rPh sb="17" eb="19">
      <t>ガゾウ</t>
    </rPh>
    <rPh sb="19" eb="20">
      <t>ハ</t>
    </rPh>
    <rPh sb="21" eb="22">
      <t>ツ</t>
    </rPh>
    <rPh sb="23" eb="24">
      <t>トウ</t>
    </rPh>
    <phoneticPr fontId="2"/>
  </si>
  <si>
    <t>　　　金融機関名、金融機関コード、支店名、支店コード、預金種別、口座番号、口座名義（カナ）</t>
    <rPh sb="3" eb="7">
      <t>キンユウキカン</t>
    </rPh>
    <rPh sb="7" eb="8">
      <t>メイ</t>
    </rPh>
    <rPh sb="9" eb="13">
      <t>キンユウキカン</t>
    </rPh>
    <rPh sb="17" eb="20">
      <t>シテンメイ</t>
    </rPh>
    <rPh sb="21" eb="23">
      <t>シテン</t>
    </rPh>
    <rPh sb="27" eb="29">
      <t>ヨキン</t>
    </rPh>
    <rPh sb="29" eb="31">
      <t>シュベツ</t>
    </rPh>
    <rPh sb="32" eb="36">
      <t>コウザバンゴウ</t>
    </rPh>
    <rPh sb="37" eb="41">
      <t>コウザメイギ</t>
    </rPh>
    <phoneticPr fontId="2"/>
  </si>
  <si>
    <t>着色セルが入力部分です。それ以外のセルは計算式が入っていますので直接入力したり、削除しないでください。また、行や列、セルを削除しないでください。</t>
    <rPh sb="0" eb="2">
      <t>チャクショク</t>
    </rPh>
    <rPh sb="5" eb="7">
      <t>ニュウリョク</t>
    </rPh>
    <rPh sb="7" eb="9">
      <t>ブブン</t>
    </rPh>
    <rPh sb="14" eb="16">
      <t>イガイ</t>
    </rPh>
    <rPh sb="20" eb="23">
      <t>ケイサンシキ</t>
    </rPh>
    <rPh sb="24" eb="25">
      <t>ハイ</t>
    </rPh>
    <rPh sb="32" eb="34">
      <t>チョクセツ</t>
    </rPh>
    <rPh sb="34" eb="36">
      <t>ニュウリョク</t>
    </rPh>
    <rPh sb="40" eb="42">
      <t>サクジョ</t>
    </rPh>
    <rPh sb="54" eb="55">
      <t>ギョウ</t>
    </rPh>
    <rPh sb="56" eb="57">
      <t>レツ</t>
    </rPh>
    <rPh sb="61" eb="63">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</si>
</sst>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0;&quot;&quot;"/>
    <numFmt numFmtId="179" formatCode="0_);[Red]\(0\)"/>
    <numFmt numFmtId="180" formatCode="[$-411]ge\.m\.d;@"/>
  </numFmts>
  <fonts count="53">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2"/>
      <color theme="1"/>
      <name val="ＭＳ 明朝"/>
      <family val="1"/>
      <charset val="128"/>
    </font>
    <font>
      <sz val="11"/>
      <color theme="1"/>
      <name val="ＭＳ 明朝"/>
      <family val="1"/>
      <charset val="128"/>
    </font>
    <font>
      <u/>
      <sz val="12"/>
      <color theme="10"/>
      <name val="ＭＳ ゴシック"/>
      <family val="2"/>
      <charset val="128"/>
    </font>
    <font>
      <sz val="11"/>
      <name val="ＭＳ Ｐゴシック"/>
      <family val="3"/>
      <charset val="128"/>
    </font>
    <font>
      <sz val="6"/>
      <name val="ＭＳ Ｐゴシック"/>
      <family val="3"/>
      <charset val="128"/>
    </font>
    <font>
      <sz val="11"/>
      <color theme="1"/>
      <name val="ＭＳ Ｐ明朝"/>
      <family val="1"/>
      <charset val="128"/>
    </font>
    <font>
      <b/>
      <sz val="10"/>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b/>
      <sz val="11"/>
      <color theme="1"/>
      <name val="ＭＳ Ｐ明朝"/>
      <family val="1"/>
      <charset val="128"/>
    </font>
    <font>
      <sz val="11"/>
      <color rgb="FFFF0000"/>
      <name val="ＭＳ Ｐ明朝"/>
      <family val="1"/>
      <charset val="128"/>
    </font>
    <font>
      <sz val="8"/>
      <color rgb="FFFF0000"/>
      <name val="ＭＳ Ｐ明朝"/>
      <family val="1"/>
      <charset val="128"/>
    </font>
    <font>
      <b/>
      <sz val="11"/>
      <name val="ＭＳ Ｐ明朝"/>
      <family val="1"/>
      <charset val="128"/>
    </font>
    <font>
      <sz val="10"/>
      <color theme="1"/>
      <name val="ＭＳ ゴシック"/>
      <family val="2"/>
      <charset val="128"/>
    </font>
    <font>
      <sz val="9"/>
      <color theme="1"/>
      <name val="ＭＳ ゴシック"/>
      <family val="2"/>
      <charset val="128"/>
    </font>
    <font>
      <sz val="12"/>
      <color theme="1"/>
      <name val="ＭＳ Ｐ明朝"/>
      <family val="1"/>
      <charset val="128"/>
    </font>
    <font>
      <sz val="6"/>
      <color theme="1"/>
      <name val="ＭＳ Ｐ明朝"/>
      <family val="1"/>
      <charset val="128"/>
    </font>
    <font>
      <b/>
      <sz val="9"/>
      <color indexed="81"/>
      <name val="MS P ゴシック"/>
      <family val="3"/>
      <charset val="128"/>
    </font>
    <font>
      <sz val="9"/>
      <color rgb="FF000000"/>
      <name val="Meiryo UI"/>
      <family val="3"/>
      <charset val="128"/>
    </font>
    <font>
      <sz val="9"/>
      <color indexed="81"/>
      <name val="MS P ゴシック"/>
      <family val="3"/>
      <charset val="128"/>
    </font>
    <font>
      <sz val="12"/>
      <name val="ＭＳ ゴシック"/>
      <family val="2"/>
      <charset val="128"/>
    </font>
    <font>
      <sz val="11"/>
      <name val="ＭＳ Ｐ明朝"/>
      <family val="1"/>
      <charset val="128"/>
    </font>
    <font>
      <sz val="14"/>
      <color theme="1"/>
      <name val="ＭＳ Ｐ明朝"/>
      <family val="1"/>
      <charset val="128"/>
    </font>
    <font>
      <u/>
      <sz val="12"/>
      <color theme="10"/>
      <name val="ＭＳ Ｐ明朝"/>
      <family val="1"/>
      <charset val="128"/>
    </font>
    <font>
      <b/>
      <sz val="12"/>
      <color theme="1"/>
      <name val="ＭＳ Ｐ明朝"/>
      <family val="1"/>
      <charset val="128"/>
    </font>
    <font>
      <b/>
      <sz val="14"/>
      <name val="ＭＳ Ｐ明朝"/>
      <family val="1"/>
      <charset val="128"/>
    </font>
    <font>
      <sz val="12"/>
      <name val="ＭＳ Ｐ明朝"/>
      <family val="1"/>
      <charset val="128"/>
    </font>
    <font>
      <sz val="8"/>
      <color theme="1" tint="0.34998626667073579"/>
      <name val="ＭＳ Ｐ明朝"/>
      <family val="1"/>
      <charset val="128"/>
    </font>
    <font>
      <sz val="10"/>
      <name val="ＭＳ Ｐ明朝"/>
      <family val="1"/>
      <charset val="128"/>
    </font>
    <font>
      <sz val="18"/>
      <color theme="1"/>
      <name val="ＭＳ Ｐ明朝"/>
      <family val="1"/>
      <charset val="128"/>
    </font>
    <font>
      <sz val="9"/>
      <color rgb="FFFF0000"/>
      <name val="ＭＳ Ｐ明朝"/>
      <family val="1"/>
      <charset val="128"/>
    </font>
    <font>
      <sz val="24"/>
      <color theme="1"/>
      <name val="ＭＳ Ｐ明朝"/>
      <family val="1"/>
      <charset val="128"/>
    </font>
    <font>
      <sz val="8"/>
      <name val="ＭＳ Ｐ明朝"/>
      <family val="1"/>
      <charset val="128"/>
    </font>
    <font>
      <sz val="16"/>
      <name val="ＭＳ Ｐ明朝"/>
      <family val="1"/>
      <charset val="128"/>
    </font>
    <font>
      <sz val="9"/>
      <name val="ＭＳ Ｐ明朝"/>
      <family val="1"/>
      <charset val="128"/>
    </font>
    <font>
      <sz val="14"/>
      <name val="ＭＳ Ｐ明朝"/>
      <family val="1"/>
      <charset val="128"/>
    </font>
    <font>
      <sz val="12"/>
      <color rgb="FFFF0000"/>
      <name val="ＭＳ ゴシック"/>
      <family val="2"/>
      <charset val="128"/>
    </font>
    <font>
      <sz val="12"/>
      <color rgb="FF0070C0"/>
      <name val="ＭＳ ゴシック"/>
      <family val="2"/>
      <charset val="128"/>
    </font>
    <font>
      <sz val="10"/>
      <color rgb="FF0070C0"/>
      <name val="ＭＳ Ｐ明朝"/>
      <family val="1"/>
      <charset val="128"/>
    </font>
    <font>
      <sz val="10"/>
      <color theme="4" tint="-0.499984740745262"/>
      <name val="ＭＳ Ｐ明朝"/>
      <family val="1"/>
      <charset val="128"/>
    </font>
    <font>
      <b/>
      <sz val="10"/>
      <color rgb="FF0070C0"/>
      <name val="ＭＳ Ｐ明朝"/>
      <family val="1"/>
      <charset val="128"/>
    </font>
    <font>
      <sz val="11"/>
      <color rgb="FF0070C0"/>
      <name val="ＭＳ Ｐ明朝"/>
      <family val="1"/>
      <charset val="128"/>
    </font>
    <font>
      <sz val="10"/>
      <color theme="1" tint="0.499984740745262"/>
      <name val="ＭＳ Ｐ明朝"/>
      <family val="1"/>
      <charset val="128"/>
    </font>
    <font>
      <sz val="11.5"/>
      <color theme="1"/>
      <name val="ＭＳ Ｐ明朝"/>
      <family val="1"/>
      <charset val="128"/>
    </font>
    <font>
      <sz val="11.5"/>
      <color rgb="FFFF0000"/>
      <name val="ＭＳ Ｐ明朝"/>
      <family val="1"/>
      <charset val="128"/>
    </font>
    <font>
      <sz val="11.5"/>
      <name val="ＭＳ Ｐ明朝"/>
      <family val="1"/>
      <charset val="128"/>
    </font>
    <font>
      <sz val="11"/>
      <color indexed="10"/>
      <name val="MS P ゴシック"/>
      <family val="3"/>
      <charset val="128"/>
    </font>
    <font>
      <sz val="11"/>
      <color theme="0" tint="-4.9989318521683403E-2"/>
      <name val="ＭＳ Ｐ明朝"/>
      <family val="1"/>
      <charset val="128"/>
    </font>
  </fonts>
  <fills count="11">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auto="1"/>
      </bottom>
      <diagonal/>
    </border>
    <border>
      <left/>
      <right/>
      <top style="thin">
        <color auto="1"/>
      </top>
      <bottom style="hair">
        <color auto="1"/>
      </bottom>
      <diagonal/>
    </border>
  </borders>
  <cellStyleXfs count="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6" fillId="0" borderId="0" applyNumberForma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1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Fill="1">
      <alignment vertical="center"/>
    </xf>
    <xf numFmtId="0" fontId="4" fillId="0" borderId="0" xfId="0" applyFont="1" applyAlignment="1">
      <alignment horizontal="left" vertical="center"/>
    </xf>
    <xf numFmtId="177" fontId="4" fillId="0" borderId="0" xfId="0" applyNumberFormat="1" applyFont="1" applyAlignment="1">
      <alignment horizontal="left" vertical="center"/>
    </xf>
    <xf numFmtId="0" fontId="4" fillId="0" borderId="0" xfId="0" applyFont="1" applyFill="1" applyAlignment="1">
      <alignment horizontal="left" vertical="center"/>
    </xf>
    <xf numFmtId="176" fontId="4" fillId="0" borderId="0" xfId="0" applyNumberFormat="1" applyFont="1" applyAlignment="1">
      <alignment horizontal="left" vertical="center"/>
    </xf>
    <xf numFmtId="0" fontId="9" fillId="0" borderId="0" xfId="4" applyFont="1">
      <alignment vertical="center"/>
    </xf>
    <xf numFmtId="0" fontId="0" fillId="4" borderId="1" xfId="0" applyFill="1" applyBorder="1">
      <alignment vertical="center"/>
    </xf>
    <xf numFmtId="0" fontId="0" fillId="4" borderId="2" xfId="0" applyFill="1" applyBorder="1">
      <alignment vertical="center"/>
    </xf>
    <xf numFmtId="0" fontId="0" fillId="0" borderId="11" xfId="0" applyBorder="1">
      <alignment vertical="center"/>
    </xf>
    <xf numFmtId="0" fontId="0" fillId="0" borderId="6" xfId="0" applyBorder="1">
      <alignment vertical="center"/>
    </xf>
    <xf numFmtId="0" fontId="0" fillId="0" borderId="16" xfId="0" applyBorder="1">
      <alignment vertical="center"/>
    </xf>
    <xf numFmtId="0" fontId="0" fillId="0" borderId="17" xfId="0" applyBorder="1">
      <alignment vertical="center"/>
    </xf>
    <xf numFmtId="0" fontId="0" fillId="0" borderId="14" xfId="0" applyBorder="1">
      <alignment vertical="center"/>
    </xf>
    <xf numFmtId="0" fontId="0" fillId="0" borderId="18" xfId="0" applyBorder="1">
      <alignment vertical="center"/>
    </xf>
    <xf numFmtId="178" fontId="9" fillId="4" borderId="5" xfId="4" applyNumberFormat="1" applyFont="1" applyFill="1" applyBorder="1" applyAlignment="1">
      <alignment horizontal="center" vertical="center" shrinkToFit="1"/>
    </xf>
    <xf numFmtId="178" fontId="9" fillId="6" borderId="5" xfId="5" applyNumberFormat="1" applyFont="1" applyFill="1" applyBorder="1" applyAlignment="1">
      <alignment horizontal="right" vertical="center" wrapText="1" shrinkToFit="1"/>
    </xf>
    <xf numFmtId="0" fontId="9" fillId="0" borderId="0" xfId="4" applyFont="1" applyAlignment="1">
      <alignment horizontal="center" vertical="center"/>
    </xf>
    <xf numFmtId="38" fontId="0" fillId="0" borderId="0" xfId="6" applyFont="1">
      <alignment vertical="center"/>
    </xf>
    <xf numFmtId="0" fontId="0" fillId="0" borderId="0" xfId="0" applyFill="1" applyBorder="1">
      <alignment vertical="center"/>
    </xf>
    <xf numFmtId="0" fontId="0" fillId="0" borderId="12" xfId="0" applyBorder="1">
      <alignment vertical="center"/>
    </xf>
    <xf numFmtId="0" fontId="0" fillId="0" borderId="0" xfId="0" applyBorder="1">
      <alignment vertical="center"/>
    </xf>
    <xf numFmtId="0" fontId="0" fillId="0" borderId="15" xfId="0" applyBorder="1">
      <alignment vertical="center"/>
    </xf>
    <xf numFmtId="0" fontId="0" fillId="4" borderId="3" xfId="0" applyFill="1" applyBorder="1">
      <alignment vertical="center"/>
    </xf>
    <xf numFmtId="38" fontId="0" fillId="0" borderId="12" xfId="6" applyFont="1" applyBorder="1">
      <alignment vertical="center"/>
    </xf>
    <xf numFmtId="38" fontId="0" fillId="0" borderId="0" xfId="6" applyFont="1" applyBorder="1">
      <alignment vertical="center"/>
    </xf>
    <xf numFmtId="38" fontId="0" fillId="0" borderId="17" xfId="6" applyFont="1" applyBorder="1">
      <alignment vertical="center"/>
    </xf>
    <xf numFmtId="38" fontId="0" fillId="0" borderId="15" xfId="6" applyFont="1" applyBorder="1">
      <alignment vertical="center"/>
    </xf>
    <xf numFmtId="38" fontId="0" fillId="0" borderId="18" xfId="6" applyFont="1" applyBorder="1">
      <alignment vertical="center"/>
    </xf>
    <xf numFmtId="38" fontId="0" fillId="0" borderId="17" xfId="6" applyFont="1" applyFill="1" applyBorder="1">
      <alignment vertical="center"/>
    </xf>
    <xf numFmtId="0" fontId="0" fillId="4" borderId="0" xfId="0" applyFill="1" applyBorder="1">
      <alignment vertical="center"/>
    </xf>
    <xf numFmtId="0" fontId="0" fillId="0" borderId="12" xfId="0" applyFill="1" applyBorder="1">
      <alignment vertical="center"/>
    </xf>
    <xf numFmtId="0" fontId="0" fillId="0" borderId="6" xfId="0" applyFill="1" applyBorder="1">
      <alignment vertical="center"/>
    </xf>
    <xf numFmtId="0" fontId="0" fillId="0" borderId="16" xfId="0" applyFill="1" applyBorder="1">
      <alignment vertical="center"/>
    </xf>
    <xf numFmtId="0" fontId="9" fillId="0" borderId="11" xfId="4" applyFont="1" applyBorder="1" applyAlignment="1">
      <alignment horizontal="left" vertical="center"/>
    </xf>
    <xf numFmtId="0" fontId="9" fillId="0" borderId="12" xfId="4" applyFont="1" applyBorder="1" applyAlignment="1">
      <alignment horizontal="left" vertical="center"/>
    </xf>
    <xf numFmtId="0" fontId="9" fillId="0" borderId="12" xfId="4" applyFont="1" applyBorder="1">
      <alignment vertical="center"/>
    </xf>
    <xf numFmtId="0" fontId="9" fillId="0" borderId="6" xfId="4" applyFont="1" applyBorder="1">
      <alignment vertical="center"/>
    </xf>
    <xf numFmtId="0" fontId="9" fillId="0" borderId="16" xfId="4" applyFont="1" applyBorder="1" applyAlignment="1">
      <alignment horizontal="center" vertical="center"/>
    </xf>
    <xf numFmtId="0" fontId="9" fillId="0" borderId="0" xfId="4" applyFont="1" applyBorder="1" applyAlignment="1">
      <alignment horizontal="center" vertical="center"/>
    </xf>
    <xf numFmtId="0" fontId="9" fillId="0" borderId="0" xfId="4" applyFont="1" applyBorder="1" applyAlignment="1">
      <alignment horizontal="center" vertical="center" wrapText="1"/>
    </xf>
    <xf numFmtId="0" fontId="9" fillId="0" borderId="0" xfId="4" applyFont="1" applyBorder="1">
      <alignment vertical="center"/>
    </xf>
    <xf numFmtId="0" fontId="9" fillId="0" borderId="17" xfId="4" applyFont="1" applyBorder="1">
      <alignment vertical="center"/>
    </xf>
    <xf numFmtId="0" fontId="9" fillId="0" borderId="14" xfId="4" applyFont="1" applyBorder="1" applyAlignment="1">
      <alignment horizontal="center" vertical="center"/>
    </xf>
    <xf numFmtId="0" fontId="9" fillId="0" borderId="15" xfId="4" applyFont="1" applyBorder="1" applyAlignment="1">
      <alignment horizontal="center" vertical="center"/>
    </xf>
    <xf numFmtId="0" fontId="9" fillId="0" borderId="15" xfId="4" applyFont="1" applyBorder="1">
      <alignment vertical="center"/>
    </xf>
    <xf numFmtId="0" fontId="9" fillId="0" borderId="18" xfId="4" applyFont="1" applyBorder="1">
      <alignment vertical="center"/>
    </xf>
    <xf numFmtId="0" fontId="9" fillId="0" borderId="4" xfId="4" applyFont="1" applyBorder="1">
      <alignment vertical="center"/>
    </xf>
    <xf numFmtId="0" fontId="9" fillId="0" borderId="19" xfId="4" applyFont="1" applyBorder="1" applyAlignment="1">
      <alignment vertical="center" wrapText="1"/>
    </xf>
    <xf numFmtId="0" fontId="9" fillId="0" borderId="20" xfId="4" applyFont="1" applyBorder="1" applyAlignment="1">
      <alignment vertical="center" wrapText="1"/>
    </xf>
    <xf numFmtId="0" fontId="9" fillId="0" borderId="20"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17" xfId="6" applyNumberFormat="1" applyFont="1" applyBorder="1" applyAlignment="1">
      <alignment vertical="center" wrapText="1"/>
    </xf>
    <xf numFmtId="0" fontId="9" fillId="0" borderId="18" xfId="6" applyNumberFormat="1" applyFont="1" applyBorder="1" applyAlignment="1">
      <alignment vertical="center" wrapText="1"/>
    </xf>
    <xf numFmtId="0" fontId="9" fillId="0" borderId="11" xfId="4" applyFont="1" applyBorder="1">
      <alignment vertical="center"/>
    </xf>
    <xf numFmtId="0" fontId="9" fillId="0" borderId="11" xfId="4" applyFont="1" applyBorder="1" applyAlignment="1">
      <alignment horizontal="center" vertical="center"/>
    </xf>
    <xf numFmtId="0" fontId="9" fillId="0" borderId="6" xfId="4" applyFont="1" applyBorder="1" applyAlignment="1">
      <alignment vertical="center" wrapText="1"/>
    </xf>
    <xf numFmtId="0" fontId="9" fillId="0" borderId="17" xfId="4" applyFont="1" applyBorder="1" applyAlignment="1">
      <alignment vertical="center" wrapText="1"/>
    </xf>
    <xf numFmtId="0" fontId="9" fillId="0" borderId="18" xfId="4" applyFont="1" applyBorder="1" applyAlignment="1">
      <alignment vertical="center" wrapText="1"/>
    </xf>
    <xf numFmtId="179" fontId="9" fillId="0" borderId="11" xfId="4" applyNumberFormat="1" applyFont="1" applyBorder="1" applyAlignment="1">
      <alignment horizontal="center" vertical="center"/>
    </xf>
    <xf numFmtId="0" fontId="9" fillId="0" borderId="0" xfId="4" applyFont="1" applyBorder="1" applyAlignment="1">
      <alignment vertical="center" wrapText="1"/>
    </xf>
    <xf numFmtId="0" fontId="9" fillId="0" borderId="16" xfId="4" applyFont="1" applyBorder="1" applyAlignment="1">
      <alignment vertical="center" wrapText="1"/>
    </xf>
    <xf numFmtId="0" fontId="9" fillId="0" borderId="14" xfId="4" applyFont="1" applyBorder="1" applyAlignment="1">
      <alignment vertical="center" wrapText="1"/>
    </xf>
    <xf numFmtId="0" fontId="9" fillId="0" borderId="15" xfId="4" applyFont="1" applyBorder="1" applyAlignment="1">
      <alignment vertical="center" wrapText="1"/>
    </xf>
    <xf numFmtId="0" fontId="9" fillId="0" borderId="16" xfId="4" applyFont="1" applyBorder="1" applyAlignment="1">
      <alignment horizontal="center" vertical="center" wrapText="1"/>
    </xf>
    <xf numFmtId="0" fontId="11" fillId="7" borderId="5" xfId="4" applyFont="1" applyFill="1" applyBorder="1" applyAlignment="1">
      <alignment horizontal="center" vertical="center" wrapText="1" shrinkToFit="1"/>
    </xf>
    <xf numFmtId="0" fontId="12" fillId="7" borderId="5" xfId="4" applyFont="1" applyFill="1" applyBorder="1" applyAlignment="1">
      <alignment horizontal="center" vertical="center" wrapText="1"/>
    </xf>
    <xf numFmtId="0" fontId="12" fillId="7" borderId="5" xfId="4" applyFont="1" applyFill="1" applyBorder="1" applyAlignment="1">
      <alignment horizontal="center" vertical="center"/>
    </xf>
    <xf numFmtId="49" fontId="9" fillId="6" borderId="5" xfId="4" applyNumberFormat="1" applyFont="1" applyFill="1" applyBorder="1" applyAlignment="1">
      <alignment horizontal="center" vertical="center" wrapText="1" shrinkToFit="1"/>
    </xf>
    <xf numFmtId="178" fontId="9" fillId="6" borderId="5" xfId="4" applyNumberFormat="1" applyFont="1" applyFill="1" applyBorder="1" applyAlignment="1">
      <alignment vertical="center" wrapText="1" shrinkToFit="1"/>
    </xf>
    <xf numFmtId="178" fontId="9" fillId="6" borderId="5" xfId="4" applyNumberFormat="1" applyFont="1" applyFill="1" applyBorder="1" applyAlignment="1">
      <alignment horizontal="left" vertical="center" wrapText="1" shrinkToFit="1"/>
    </xf>
    <xf numFmtId="178" fontId="9" fillId="6" borderId="5" xfId="4" applyNumberFormat="1" applyFont="1" applyFill="1" applyBorder="1" applyAlignment="1">
      <alignment horizontal="center" vertical="center" wrapText="1" shrinkToFit="1"/>
    </xf>
    <xf numFmtId="178" fontId="9" fillId="6" borderId="5" xfId="4" applyNumberFormat="1" applyFont="1" applyFill="1" applyBorder="1" applyAlignment="1">
      <alignment horizontal="right" vertical="center" wrapText="1" shrinkToFit="1"/>
    </xf>
    <xf numFmtId="178" fontId="9" fillId="0" borderId="5" xfId="5" applyNumberFormat="1" applyFont="1" applyBorder="1" applyAlignment="1">
      <alignment horizontal="right" vertical="center" wrapText="1" shrinkToFit="1"/>
    </xf>
    <xf numFmtId="178" fontId="14" fillId="4" borderId="5" xfId="4" applyNumberFormat="1" applyFont="1" applyFill="1" applyBorder="1" applyAlignment="1">
      <alignment horizontal="center" vertical="center" shrinkToFit="1"/>
    </xf>
    <xf numFmtId="0" fontId="5" fillId="0" borderId="0" xfId="4" applyFont="1">
      <alignment vertical="center"/>
    </xf>
    <xf numFmtId="0" fontId="5" fillId="0" borderId="0" xfId="4" applyFont="1" applyAlignment="1">
      <alignment horizontal="center" vertical="center"/>
    </xf>
    <xf numFmtId="0" fontId="9" fillId="0" borderId="11" xfId="4" applyFont="1" applyBorder="1" applyAlignment="1">
      <alignment horizontal="center" vertical="center" wrapText="1"/>
    </xf>
    <xf numFmtId="0" fontId="9" fillId="0" borderId="17" xfId="4" applyFont="1" applyBorder="1" applyAlignment="1">
      <alignment horizontal="center" vertical="center" wrapText="1"/>
    </xf>
    <xf numFmtId="178" fontId="16" fillId="0" borderId="5" xfId="5" applyNumberFormat="1" applyFont="1" applyFill="1" applyBorder="1" applyAlignment="1">
      <alignment vertical="center" wrapText="1" shrinkToFit="1"/>
    </xf>
    <xf numFmtId="0" fontId="9" fillId="0" borderId="12" xfId="4" applyFont="1" applyBorder="1" applyAlignment="1">
      <alignment horizontal="center" vertical="center" wrapText="1"/>
    </xf>
    <xf numFmtId="178" fontId="17" fillId="9" borderId="5" xfId="5" applyNumberFormat="1" applyFont="1" applyFill="1" applyBorder="1" applyAlignment="1">
      <alignment horizontal="right" vertical="center" shrinkToFit="1"/>
    </xf>
    <xf numFmtId="0" fontId="9" fillId="0" borderId="12" xfId="4" applyFont="1" applyBorder="1" applyAlignment="1">
      <alignment vertical="center" wrapText="1"/>
    </xf>
    <xf numFmtId="0" fontId="4" fillId="0" borderId="0" xfId="0" applyFont="1" applyFill="1" applyAlignment="1">
      <alignment horizontal="center" vertical="center"/>
    </xf>
    <xf numFmtId="0" fontId="19" fillId="0" borderId="0" xfId="0" applyFont="1" applyAlignment="1">
      <alignment horizontal="center" vertical="center" wrapText="1"/>
    </xf>
    <xf numFmtId="0" fontId="19" fillId="6" borderId="5"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8" fillId="0" borderId="0" xfId="0" applyFont="1" applyAlignment="1">
      <alignment vertical="top" wrapText="1"/>
    </xf>
    <xf numFmtId="180" fontId="18" fillId="0" borderId="5" xfId="0" applyNumberFormat="1" applyFont="1" applyBorder="1" applyAlignment="1">
      <alignment vertical="top" wrapText="1"/>
    </xf>
    <xf numFmtId="0" fontId="18" fillId="0" borderId="5"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20" fillId="0" borderId="0" xfId="0" applyFont="1" applyAlignment="1">
      <alignment horizontal="center" vertical="center"/>
    </xf>
    <xf numFmtId="0" fontId="0" fillId="0" borderId="0" xfId="0" applyAlignment="1">
      <alignment horizontal="center" vertical="center"/>
    </xf>
    <xf numFmtId="0" fontId="11" fillId="6" borderId="5" xfId="0" applyFont="1" applyFill="1" applyBorder="1" applyAlignment="1">
      <alignment horizontal="center" vertical="center" wrapText="1"/>
    </xf>
    <xf numFmtId="0" fontId="12" fillId="0" borderId="5" xfId="0" applyFont="1" applyBorder="1" applyAlignment="1">
      <alignment horizontal="center" vertical="top" wrapText="1"/>
    </xf>
    <xf numFmtId="0" fontId="20" fillId="0" borderId="5" xfId="0" applyFont="1" applyBorder="1" applyAlignment="1">
      <alignment horizontal="center" vertical="top" wrapText="1"/>
    </xf>
    <xf numFmtId="38" fontId="18" fillId="0" borderId="5" xfId="6" applyFont="1" applyBorder="1" applyAlignment="1">
      <alignment vertical="top" wrapText="1"/>
    </xf>
    <xf numFmtId="49" fontId="18" fillId="0" borderId="5" xfId="0" applyNumberFormat="1" applyFont="1" applyBorder="1" applyAlignment="1">
      <alignment vertical="top" wrapText="1"/>
    </xf>
    <xf numFmtId="179" fontId="9" fillId="6" borderId="5" xfId="4" applyNumberFormat="1" applyFont="1" applyFill="1" applyBorder="1" applyAlignment="1">
      <alignment horizontal="center" vertical="center" wrapText="1" shrinkToFit="1"/>
    </xf>
    <xf numFmtId="0" fontId="0" fillId="0" borderId="0" xfId="0">
      <alignment vertical="center"/>
    </xf>
    <xf numFmtId="0" fontId="9" fillId="0" borderId="0" xfId="4" applyFont="1">
      <alignment vertical="center"/>
    </xf>
    <xf numFmtId="0" fontId="0" fillId="0" borderId="16" xfId="0" applyBorder="1">
      <alignment vertical="center"/>
    </xf>
    <xf numFmtId="0" fontId="0" fillId="0" borderId="17" xfId="0" applyBorder="1">
      <alignment vertical="center"/>
    </xf>
    <xf numFmtId="0" fontId="9" fillId="0" borderId="0" xfId="4" applyFont="1" applyAlignment="1">
      <alignment horizontal="center" vertical="center"/>
    </xf>
    <xf numFmtId="0" fontId="9" fillId="7" borderId="5" xfId="4" applyFont="1" applyFill="1" applyBorder="1" applyAlignment="1">
      <alignment horizontal="center" vertical="center"/>
    </xf>
    <xf numFmtId="0" fontId="9" fillId="0" borderId="14" xfId="4" applyFont="1" applyBorder="1">
      <alignment vertical="center"/>
    </xf>
    <xf numFmtId="178" fontId="9" fillId="0" borderId="11" xfId="4" applyNumberFormat="1" applyFont="1" applyBorder="1" applyAlignment="1">
      <alignment vertical="center" wrapText="1"/>
    </xf>
    <xf numFmtId="178" fontId="9" fillId="0" borderId="16" xfId="4" applyNumberFormat="1" applyFont="1" applyBorder="1" applyAlignment="1">
      <alignment vertical="center" wrapText="1"/>
    </xf>
    <xf numFmtId="178" fontId="9" fillId="0" borderId="14" xfId="4" applyNumberFormat="1" applyFont="1" applyBorder="1" applyAlignment="1">
      <alignment vertical="center" wrapText="1"/>
    </xf>
    <xf numFmtId="0" fontId="9" fillId="9" borderId="0" xfId="4" applyFont="1" applyFill="1">
      <alignment vertical="center"/>
    </xf>
    <xf numFmtId="0" fontId="9" fillId="9" borderId="0" xfId="4" applyFont="1" applyFill="1" applyAlignment="1">
      <alignment horizontal="center" vertical="center"/>
    </xf>
    <xf numFmtId="0" fontId="10" fillId="9" borderId="0" xfId="4" applyFont="1" applyFill="1" applyBorder="1" applyAlignment="1">
      <alignment horizontal="left" vertical="center"/>
    </xf>
    <xf numFmtId="0" fontId="13" fillId="9" borderId="0" xfId="4" applyFont="1" applyFill="1" applyAlignment="1"/>
    <xf numFmtId="0" fontId="9" fillId="9" borderId="0" xfId="4" applyFont="1" applyFill="1" applyAlignment="1">
      <alignment horizontal="right" vertical="center"/>
    </xf>
    <xf numFmtId="0" fontId="12" fillId="9" borderId="0" xfId="4" applyFont="1" applyFill="1">
      <alignment vertical="center"/>
    </xf>
    <xf numFmtId="0" fontId="12" fillId="9" borderId="0" xfId="4" applyFont="1" applyFill="1" applyAlignment="1">
      <alignment horizontal="center" vertical="center"/>
    </xf>
    <xf numFmtId="0" fontId="4" fillId="9" borderId="0" xfId="0" applyFont="1" applyFill="1">
      <alignment vertical="center"/>
    </xf>
    <xf numFmtId="0" fontId="4" fillId="9" borderId="0" xfId="0" applyFont="1" applyFill="1" applyAlignment="1">
      <alignment horizontal="center" vertical="center"/>
    </xf>
    <xf numFmtId="0" fontId="26" fillId="9" borderId="0" xfId="4" applyFont="1" applyFill="1">
      <alignment vertical="center"/>
    </xf>
    <xf numFmtId="0" fontId="9" fillId="9" borderId="0" xfId="4" applyFont="1" applyFill="1" applyAlignment="1">
      <alignment horizontal="center" vertical="center" wrapText="1"/>
    </xf>
    <xf numFmtId="0" fontId="5" fillId="9" borderId="0" xfId="4" applyFont="1" applyFill="1" applyAlignment="1">
      <alignment horizontal="center" vertical="center"/>
    </xf>
    <xf numFmtId="0" fontId="5" fillId="9" borderId="0" xfId="4" applyFont="1" applyFill="1">
      <alignment vertical="center"/>
    </xf>
    <xf numFmtId="0" fontId="18" fillId="0" borderId="5" xfId="0" applyNumberFormat="1" applyFont="1" applyBorder="1" applyAlignment="1">
      <alignment vertical="top" wrapText="1"/>
    </xf>
    <xf numFmtId="0" fontId="25" fillId="9" borderId="0" xfId="0" applyFont="1" applyFill="1">
      <alignment vertical="center"/>
    </xf>
    <xf numFmtId="0" fontId="20" fillId="9" borderId="0" xfId="0" applyFont="1" applyFill="1">
      <alignment vertical="center"/>
    </xf>
    <xf numFmtId="0" fontId="13" fillId="9" borderId="0" xfId="0" applyFont="1" applyFill="1" applyAlignment="1"/>
    <xf numFmtId="0" fontId="20" fillId="7" borderId="5" xfId="0" applyFont="1" applyFill="1" applyBorder="1" applyAlignment="1">
      <alignment horizontal="center" vertical="center"/>
    </xf>
    <xf numFmtId="0" fontId="20" fillId="9" borderId="0" xfId="0" applyFont="1" applyFill="1" applyAlignment="1">
      <alignment horizontal="center" vertical="center"/>
    </xf>
    <xf numFmtId="0" fontId="20" fillId="9" borderId="0" xfId="0" applyFont="1" applyFill="1" applyAlignment="1">
      <alignment horizontal="left" vertical="center"/>
    </xf>
    <xf numFmtId="0" fontId="20" fillId="9" borderId="0" xfId="0" applyFont="1" applyFill="1" applyAlignment="1">
      <alignment vertical="center"/>
    </xf>
    <xf numFmtId="177" fontId="20" fillId="9" borderId="0" xfId="0" applyNumberFormat="1" applyFont="1" applyFill="1" applyAlignment="1">
      <alignment vertical="center"/>
    </xf>
    <xf numFmtId="0" fontId="20" fillId="9" borderId="0" xfId="0" applyFont="1" applyFill="1" applyAlignment="1">
      <alignment horizontal="right" vertical="center"/>
    </xf>
    <xf numFmtId="0" fontId="9" fillId="9" borderId="0" xfId="0" applyFont="1" applyFill="1" applyAlignment="1">
      <alignment horizontal="center" vertical="center"/>
    </xf>
    <xf numFmtId="49" fontId="9" fillId="6" borderId="0" xfId="0" applyNumberFormat="1" applyFont="1" applyFill="1" applyAlignment="1">
      <alignment horizontal="center" vertical="center"/>
    </xf>
    <xf numFmtId="0" fontId="9" fillId="9" borderId="0" xfId="0" applyFont="1" applyFill="1">
      <alignment vertical="center"/>
    </xf>
    <xf numFmtId="0" fontId="12" fillId="9" borderId="0" xfId="2" applyFont="1" applyFill="1" applyBorder="1" applyAlignment="1">
      <alignment horizontal="center" vertical="center"/>
    </xf>
    <xf numFmtId="0" fontId="20" fillId="9" borderId="0" xfId="0" applyFont="1" applyFill="1" applyBorder="1" applyAlignment="1">
      <alignment vertical="center"/>
    </xf>
    <xf numFmtId="0" fontId="20" fillId="9" borderId="0" xfId="1" applyFont="1" applyFill="1" applyBorder="1" applyAlignment="1">
      <alignment horizontal="center" vertical="center"/>
    </xf>
    <xf numFmtId="0" fontId="29" fillId="9" borderId="0" xfId="0" applyFont="1" applyFill="1">
      <alignment vertical="center"/>
    </xf>
    <xf numFmtId="0" fontId="20" fillId="6" borderId="5" xfId="0" applyFont="1" applyFill="1" applyBorder="1" applyAlignment="1">
      <alignment horizontal="center" vertical="center"/>
    </xf>
    <xf numFmtId="0" fontId="20" fillId="9" borderId="0" xfId="0" applyFont="1" applyFill="1" applyBorder="1" applyAlignment="1">
      <alignment vertical="center" wrapText="1"/>
    </xf>
    <xf numFmtId="0" fontId="21" fillId="9" borderId="0" xfId="0" applyFont="1" applyFill="1" applyAlignment="1">
      <alignment horizontal="center" vertical="center"/>
    </xf>
    <xf numFmtId="0" fontId="32" fillId="0" borderId="0" xfId="0" applyFont="1" applyAlignment="1">
      <alignment horizontal="center" vertical="center" wrapText="1"/>
    </xf>
    <xf numFmtId="49" fontId="20" fillId="6" borderId="6" xfId="1" applyNumberFormat="1" applyFont="1" applyFill="1" applyBorder="1" applyAlignment="1" applyProtection="1">
      <alignment horizontal="center" vertical="center" wrapText="1"/>
      <protection hidden="1"/>
    </xf>
    <xf numFmtId="0" fontId="20" fillId="6" borderId="4" xfId="0" applyFont="1" applyFill="1" applyBorder="1" applyAlignment="1">
      <alignment horizontal="center" vertical="center"/>
    </xf>
    <xf numFmtId="0" fontId="20" fillId="9" borderId="14" xfId="0" applyFont="1" applyFill="1" applyBorder="1" applyAlignment="1">
      <alignment horizontal="center" vertical="center"/>
    </xf>
    <xf numFmtId="0" fontId="20" fillId="6" borderId="5" xfId="1" applyFont="1" applyFill="1" applyBorder="1" applyAlignment="1" applyProtection="1">
      <alignment horizontal="center" vertical="center" wrapText="1"/>
      <protection hidden="1"/>
    </xf>
    <xf numFmtId="0" fontId="20" fillId="9" borderId="0" xfId="0" applyFont="1" applyFill="1" applyAlignment="1">
      <alignment horizontal="right" vertical="top"/>
    </xf>
    <xf numFmtId="0" fontId="12" fillId="9" borderId="0" xfId="0" applyFont="1" applyFill="1">
      <alignment vertical="center"/>
    </xf>
    <xf numFmtId="0" fontId="20" fillId="9" borderId="0" xfId="0" applyFont="1" applyFill="1" applyAlignment="1">
      <alignment horizontal="left" vertical="top"/>
    </xf>
    <xf numFmtId="0" fontId="20" fillId="9" borderId="0" xfId="0" applyFont="1" applyFill="1" applyAlignment="1">
      <alignment horizontal="left" vertical="center" indent="1"/>
    </xf>
    <xf numFmtId="0" fontId="20" fillId="9" borderId="0" xfId="0" applyFont="1" applyFill="1" applyAlignment="1">
      <alignment horizontal="left" vertical="center" wrapText="1" indent="1"/>
    </xf>
    <xf numFmtId="0" fontId="20" fillId="9" borderId="0" xfId="0" applyFont="1" applyFill="1" applyAlignment="1">
      <alignment vertical="top"/>
    </xf>
    <xf numFmtId="0" fontId="20" fillId="9" borderId="5" xfId="0" applyFont="1" applyFill="1" applyBorder="1" applyAlignment="1">
      <alignment horizontal="center" vertical="center"/>
    </xf>
    <xf numFmtId="0" fontId="35" fillId="9" borderId="0" xfId="0" applyFont="1" applyFill="1" applyAlignment="1">
      <alignment vertical="top"/>
    </xf>
    <xf numFmtId="0" fontId="20" fillId="9" borderId="11" xfId="0" applyFont="1" applyFill="1" applyBorder="1">
      <alignment vertical="center"/>
    </xf>
    <xf numFmtId="0" fontId="20" fillId="9" borderId="12" xfId="0" applyFont="1" applyFill="1" applyBorder="1">
      <alignment vertical="center"/>
    </xf>
    <xf numFmtId="0" fontId="20" fillId="9" borderId="6" xfId="0" applyFont="1" applyFill="1" applyBorder="1">
      <alignment vertical="center"/>
    </xf>
    <xf numFmtId="0" fontId="20" fillId="9" borderId="16" xfId="0" applyFont="1" applyFill="1" applyBorder="1">
      <alignment vertical="center"/>
    </xf>
    <xf numFmtId="0" fontId="20" fillId="9" borderId="0" xfId="0" applyFont="1" applyFill="1" applyBorder="1">
      <alignment vertical="center"/>
    </xf>
    <xf numFmtId="0" fontId="20" fillId="9" borderId="17" xfId="0" applyFont="1" applyFill="1" applyBorder="1">
      <alignment vertical="center"/>
    </xf>
    <xf numFmtId="0" fontId="20" fillId="9" borderId="14" xfId="0" applyFont="1" applyFill="1" applyBorder="1">
      <alignment vertical="center"/>
    </xf>
    <xf numFmtId="0" fontId="20" fillId="9" borderId="15" xfId="0" applyFont="1" applyFill="1" applyBorder="1">
      <alignment vertical="center"/>
    </xf>
    <xf numFmtId="0" fontId="20" fillId="9" borderId="18" xfId="0" applyFont="1" applyFill="1" applyBorder="1">
      <alignment vertical="center"/>
    </xf>
    <xf numFmtId="0" fontId="20" fillId="9" borderId="0" xfId="0" applyFont="1" applyFill="1" applyAlignment="1">
      <alignment horizontal="distributed" vertical="center"/>
    </xf>
    <xf numFmtId="0" fontId="20" fillId="9" borderId="21" xfId="0" applyFont="1" applyFill="1" applyBorder="1">
      <alignment vertical="center"/>
    </xf>
    <xf numFmtId="0" fontId="31" fillId="9" borderId="0" xfId="0" applyFont="1" applyFill="1">
      <alignment vertical="center"/>
    </xf>
    <xf numFmtId="0" fontId="37" fillId="9" borderId="0" xfId="0" applyFont="1" applyFill="1" applyAlignment="1"/>
    <xf numFmtId="0" fontId="31" fillId="9" borderId="5" xfId="0" applyFont="1" applyFill="1" applyBorder="1" applyAlignment="1">
      <alignment horizontal="center" vertical="center"/>
    </xf>
    <xf numFmtId="0" fontId="31" fillId="9" borderId="0" xfId="0" applyFont="1" applyFill="1" applyAlignment="1">
      <alignment horizontal="right" vertical="center"/>
    </xf>
    <xf numFmtId="0" fontId="39" fillId="9" borderId="0" xfId="0" applyFont="1" applyFill="1">
      <alignment vertical="center"/>
    </xf>
    <xf numFmtId="0" fontId="31" fillId="9" borderId="17" xfId="0" applyFont="1" applyFill="1" applyBorder="1">
      <alignment vertical="center"/>
    </xf>
    <xf numFmtId="0" fontId="31" fillId="9" borderId="16" xfId="0" applyFont="1" applyFill="1" applyBorder="1">
      <alignment vertical="center"/>
    </xf>
    <xf numFmtId="0" fontId="31" fillId="9" borderId="0" xfId="0" applyFont="1" applyFill="1" applyBorder="1">
      <alignment vertical="center"/>
    </xf>
    <xf numFmtId="0" fontId="31" fillId="9" borderId="15" xfId="0" applyFont="1" applyFill="1" applyBorder="1">
      <alignment vertical="center"/>
    </xf>
    <xf numFmtId="0" fontId="33" fillId="9" borderId="0" xfId="0" applyFont="1" applyFill="1">
      <alignment vertical="center"/>
    </xf>
    <xf numFmtId="0" fontId="31" fillId="6" borderId="5" xfId="0" applyFont="1" applyFill="1" applyBorder="1" applyAlignment="1">
      <alignment horizontal="center" vertical="center"/>
    </xf>
    <xf numFmtId="0" fontId="41" fillId="0" borderId="0" xfId="0" applyFont="1">
      <alignment vertical="center"/>
    </xf>
    <xf numFmtId="38" fontId="42" fillId="0" borderId="0" xfId="6" applyFont="1" applyBorder="1">
      <alignment vertical="center"/>
    </xf>
    <xf numFmtId="38" fontId="42" fillId="0" borderId="15" xfId="6" applyFont="1" applyBorder="1">
      <alignment vertical="center"/>
    </xf>
    <xf numFmtId="38" fontId="42" fillId="0" borderId="0" xfId="6" applyFont="1" applyFill="1" applyBorder="1">
      <alignment vertical="center"/>
    </xf>
    <xf numFmtId="0" fontId="43" fillId="7" borderId="5" xfId="4" applyFont="1" applyFill="1" applyBorder="1" applyAlignment="1">
      <alignment horizontal="center" vertical="center" wrapText="1"/>
    </xf>
    <xf numFmtId="178" fontId="9" fillId="0" borderId="5" xfId="4" applyNumberFormat="1" applyFont="1" applyFill="1" applyBorder="1" applyAlignment="1">
      <alignment horizontal="right" vertical="center" wrapText="1" shrinkToFit="1"/>
    </xf>
    <xf numFmtId="0" fontId="44" fillId="7" borderId="5" xfId="4" applyFont="1" applyFill="1" applyBorder="1" applyAlignment="1">
      <alignment horizontal="center" vertical="center" wrapText="1"/>
    </xf>
    <xf numFmtId="178" fontId="17" fillId="9" borderId="3" xfId="5" applyNumberFormat="1" applyFont="1" applyFill="1" applyBorder="1" applyAlignment="1">
      <alignment horizontal="right" vertical="center" shrinkToFit="1"/>
    </xf>
    <xf numFmtId="178" fontId="17" fillId="9" borderId="2" xfId="5" applyNumberFormat="1" applyFont="1" applyFill="1" applyBorder="1" applyAlignment="1">
      <alignment horizontal="right" vertical="center" shrinkToFit="1"/>
    </xf>
    <xf numFmtId="178" fontId="14" fillId="0" borderId="3" xfId="4" applyNumberFormat="1" applyFont="1" applyFill="1" applyBorder="1" applyAlignment="1">
      <alignment horizontal="center" vertical="center" shrinkToFit="1"/>
    </xf>
    <xf numFmtId="49" fontId="9" fillId="6" borderId="5" xfId="4" applyNumberFormat="1" applyFont="1" applyFill="1" applyBorder="1" applyAlignment="1">
      <alignment horizontal="center" vertical="center" shrinkToFit="1"/>
    </xf>
    <xf numFmtId="179" fontId="9" fillId="6" borderId="5" xfId="4" applyNumberFormat="1" applyFont="1" applyFill="1" applyBorder="1" applyAlignment="1">
      <alignment horizontal="center" vertical="center" shrinkToFit="1"/>
    </xf>
    <xf numFmtId="0" fontId="9" fillId="9" borderId="0" xfId="4" applyFont="1" applyFill="1" applyAlignment="1">
      <alignment horizontal="left" vertical="center"/>
    </xf>
    <xf numFmtId="0" fontId="9" fillId="0" borderId="0" xfId="4" applyFont="1" applyAlignment="1">
      <alignment horizontal="left" vertical="center" shrinkToFit="1"/>
    </xf>
    <xf numFmtId="0" fontId="9" fillId="9" borderId="0" xfId="4" applyFont="1" applyFill="1" applyAlignment="1">
      <alignment horizontal="left" vertical="center" shrinkToFit="1"/>
    </xf>
    <xf numFmtId="0" fontId="46" fillId="9" borderId="0" xfId="4" applyFont="1" applyFill="1" applyAlignment="1">
      <alignment horizontal="left" vertical="center" shrinkToFit="1"/>
    </xf>
    <xf numFmtId="0" fontId="46" fillId="9" borderId="5" xfId="4" applyFont="1" applyFill="1" applyBorder="1" applyAlignment="1">
      <alignment horizontal="center" vertical="center" shrinkToFit="1"/>
    </xf>
    <xf numFmtId="0" fontId="15" fillId="9" borderId="0" xfId="4" applyFont="1" applyFill="1">
      <alignment vertical="center"/>
    </xf>
    <xf numFmtId="0" fontId="47" fillId="0" borderId="0" xfId="0" applyFont="1" applyFill="1" applyAlignment="1">
      <alignment horizontal="center" vertical="center" shrinkToFit="1"/>
    </xf>
    <xf numFmtId="0" fontId="48" fillId="9" borderId="16" xfId="0" applyFont="1" applyFill="1" applyBorder="1">
      <alignment vertical="center"/>
    </xf>
    <xf numFmtId="0" fontId="20" fillId="9" borderId="7" xfId="0" applyFont="1" applyFill="1" applyBorder="1">
      <alignment vertical="center"/>
    </xf>
    <xf numFmtId="0" fontId="20" fillId="9" borderId="8" xfId="0" applyFont="1" applyFill="1" applyBorder="1" applyAlignment="1">
      <alignment horizontal="right" vertical="center"/>
    </xf>
    <xf numFmtId="0" fontId="20" fillId="9" borderId="9" xfId="0" applyFont="1" applyFill="1" applyBorder="1">
      <alignment vertical="center"/>
    </xf>
    <xf numFmtId="0" fontId="20" fillId="9" borderId="10" xfId="0" applyFont="1" applyFill="1" applyBorder="1" applyAlignment="1">
      <alignment horizontal="right" vertical="center"/>
    </xf>
    <xf numFmtId="0" fontId="11" fillId="9" borderId="7" xfId="0" applyFont="1" applyFill="1" applyBorder="1">
      <alignment vertical="center"/>
    </xf>
    <xf numFmtId="0" fontId="20" fillId="9" borderId="22" xfId="0" applyFont="1" applyFill="1" applyBorder="1">
      <alignment vertical="center"/>
    </xf>
    <xf numFmtId="0" fontId="20" fillId="9" borderId="8" xfId="0" applyFont="1" applyFill="1" applyBorder="1">
      <alignment vertical="center"/>
    </xf>
    <xf numFmtId="0" fontId="11" fillId="9" borderId="9" xfId="0" applyFont="1" applyFill="1" applyBorder="1">
      <alignment vertical="center"/>
    </xf>
    <xf numFmtId="0" fontId="20" fillId="9" borderId="13" xfId="0" applyFont="1" applyFill="1" applyBorder="1">
      <alignment vertical="center"/>
    </xf>
    <xf numFmtId="0" fontId="20" fillId="9" borderId="10" xfId="0" applyFont="1" applyFill="1" applyBorder="1">
      <alignment vertical="center"/>
    </xf>
    <xf numFmtId="0" fontId="50" fillId="9" borderId="16" xfId="0" applyFont="1" applyFill="1" applyBorder="1">
      <alignment vertical="center"/>
    </xf>
    <xf numFmtId="0" fontId="31" fillId="9" borderId="8" xfId="0" applyFont="1" applyFill="1" applyBorder="1" applyAlignment="1">
      <alignment horizontal="right" vertical="center"/>
    </xf>
    <xf numFmtId="0" fontId="31" fillId="9" borderId="10" xfId="0" applyFont="1" applyFill="1" applyBorder="1" applyAlignment="1">
      <alignment horizontal="right" vertical="center"/>
    </xf>
    <xf numFmtId="0" fontId="9" fillId="6" borderId="5" xfId="4" applyFont="1" applyFill="1" applyBorder="1">
      <alignment vertical="center"/>
    </xf>
    <xf numFmtId="0" fontId="26" fillId="9" borderId="0" xfId="4" applyFont="1" applyFill="1" applyAlignment="1">
      <alignment horizontal="left" vertical="center"/>
    </xf>
    <xf numFmtId="0" fontId="26" fillId="9" borderId="0" xfId="4" applyFont="1" applyFill="1" applyAlignment="1">
      <alignment horizontal="left" vertical="center" shrinkToFit="1"/>
    </xf>
    <xf numFmtId="0" fontId="31" fillId="0" borderId="0" xfId="0" applyFont="1">
      <alignment vertical="center"/>
    </xf>
    <xf numFmtId="0" fontId="31" fillId="9" borderId="1" xfId="2" applyFont="1" applyFill="1" applyBorder="1" applyAlignment="1">
      <alignment horizontal="center" vertical="center" shrinkToFit="1"/>
    </xf>
    <xf numFmtId="0" fontId="31" fillId="9" borderId="2" xfId="2" applyFont="1" applyFill="1" applyBorder="1" applyAlignment="1">
      <alignment horizontal="center" vertical="center" shrinkToFit="1"/>
    </xf>
    <xf numFmtId="0" fontId="20" fillId="7" borderId="1" xfId="0" applyFont="1" applyFill="1" applyBorder="1" applyAlignment="1">
      <alignment horizontal="center" vertical="center"/>
    </xf>
    <xf numFmtId="0" fontId="20" fillId="7" borderId="2" xfId="0" applyFont="1" applyFill="1" applyBorder="1" applyAlignment="1">
      <alignment horizontal="center" vertical="center"/>
    </xf>
    <xf numFmtId="0" fontId="11" fillId="9" borderId="12" xfId="0" applyFont="1" applyFill="1" applyBorder="1" applyAlignment="1">
      <alignment horizontal="center" vertical="top"/>
    </xf>
    <xf numFmtId="0" fontId="12" fillId="9" borderId="12" xfId="0" applyFont="1" applyFill="1" applyBorder="1" applyAlignment="1">
      <alignment horizontal="center" vertical="top"/>
    </xf>
    <xf numFmtId="0" fontId="9" fillId="9" borderId="0" xfId="0" applyFont="1" applyFill="1" applyAlignment="1">
      <alignment horizontal="left" vertical="center" wrapText="1"/>
    </xf>
    <xf numFmtId="0" fontId="20" fillId="9" borderId="0" xfId="0" applyFont="1" applyFill="1" applyAlignment="1">
      <alignment vertical="center" wrapText="1"/>
    </xf>
    <xf numFmtId="0" fontId="20" fillId="9" borderId="0" xfId="0" applyFont="1" applyFill="1" applyAlignment="1">
      <alignment vertical="center"/>
    </xf>
    <xf numFmtId="0" fontId="12" fillId="7" borderId="5" xfId="2" applyFont="1" applyFill="1" applyBorder="1" applyAlignment="1">
      <alignment horizontal="center" vertical="center" shrinkToFit="1"/>
    </xf>
    <xf numFmtId="0" fontId="12" fillId="7" borderId="5" xfId="0" applyFont="1" applyFill="1" applyBorder="1" applyAlignment="1">
      <alignment horizontal="center" vertical="center" shrinkToFit="1"/>
    </xf>
    <xf numFmtId="0" fontId="31" fillId="7" borderId="7"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20" fillId="6" borderId="11" xfId="0" applyFont="1" applyFill="1" applyBorder="1" applyAlignment="1">
      <alignment horizontal="left" vertical="center" wrapText="1"/>
    </xf>
    <xf numFmtId="0" fontId="20" fillId="6" borderId="12" xfId="0" applyFont="1" applyFill="1" applyBorder="1" applyAlignment="1">
      <alignment horizontal="left" vertical="center" wrapText="1"/>
    </xf>
    <xf numFmtId="0" fontId="20" fillId="6" borderId="6" xfId="0" applyFont="1" applyFill="1" applyBorder="1" applyAlignment="1">
      <alignment vertical="center"/>
    </xf>
    <xf numFmtId="0" fontId="29" fillId="9" borderId="0" xfId="0" applyFont="1" applyFill="1" applyAlignment="1">
      <alignment horizontal="center" vertical="center"/>
    </xf>
    <xf numFmtId="176" fontId="30" fillId="5" borderId="1" xfId="0" applyNumberFormat="1" applyFont="1" applyFill="1" applyBorder="1" applyAlignment="1" applyProtection="1">
      <alignment horizontal="right" vertical="center"/>
      <protection hidden="1"/>
    </xf>
    <xf numFmtId="176" fontId="30" fillId="5" borderId="3" xfId="0" applyNumberFormat="1" applyFont="1" applyFill="1" applyBorder="1" applyAlignment="1" applyProtection="1">
      <alignment horizontal="right" vertical="center"/>
      <protection hidden="1"/>
    </xf>
    <xf numFmtId="176" fontId="30" fillId="5" borderId="2" xfId="0" applyNumberFormat="1" applyFont="1" applyFill="1" applyBorder="1" applyAlignment="1" applyProtection="1">
      <alignment horizontal="right" vertical="center"/>
      <protection hidden="1"/>
    </xf>
    <xf numFmtId="0" fontId="20" fillId="6" borderId="9"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20" fillId="6" borderId="10" xfId="0" applyFont="1" applyFill="1" applyBorder="1" applyAlignment="1">
      <alignment vertical="center"/>
    </xf>
    <xf numFmtId="0" fontId="31" fillId="7" borderId="9" xfId="0" applyFont="1" applyFill="1" applyBorder="1" applyAlignment="1">
      <alignment horizontal="center" vertical="center" wrapText="1"/>
    </xf>
    <xf numFmtId="0" fontId="31" fillId="7" borderId="10" xfId="0" applyFont="1" applyFill="1" applyBorder="1" applyAlignment="1">
      <alignment horizontal="center" vertical="center" wrapText="1"/>
    </xf>
    <xf numFmtId="0" fontId="20" fillId="9" borderId="1" xfId="2" applyFont="1" applyFill="1" applyBorder="1" applyAlignment="1">
      <alignment horizontal="center" vertical="center" shrinkToFit="1"/>
    </xf>
    <xf numFmtId="0" fontId="20" fillId="9" borderId="2" xfId="2" applyFont="1" applyFill="1" applyBorder="1" applyAlignment="1">
      <alignment horizontal="center" vertical="center" shrinkToFit="1"/>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27" fillId="9" borderId="0" xfId="0" applyFont="1" applyFill="1" applyAlignment="1">
      <alignment horizontal="center" vertical="center" wrapText="1" shrinkToFit="1"/>
    </xf>
    <xf numFmtId="0" fontId="27" fillId="9" borderId="0" xfId="0" applyFont="1" applyFill="1" applyAlignment="1">
      <alignment horizontal="center" vertical="center" shrinkToFit="1"/>
    </xf>
    <xf numFmtId="0" fontId="20" fillId="9" borderId="0" xfId="0" applyFont="1" applyFill="1" applyAlignment="1">
      <alignment horizontal="center" vertical="center" shrinkToFit="1"/>
    </xf>
    <xf numFmtId="0" fontId="20" fillId="9" borderId="0" xfId="0" applyFont="1" applyFill="1" applyAlignment="1">
      <alignment horizontal="left" vertical="center" wrapText="1"/>
    </xf>
    <xf numFmtId="177" fontId="20" fillId="6" borderId="0" xfId="0" applyNumberFormat="1" applyFont="1" applyFill="1" applyAlignment="1">
      <alignment horizontal="left" vertical="center"/>
    </xf>
    <xf numFmtId="0" fontId="12" fillId="6" borderId="1" xfId="1" applyFont="1" applyFill="1" applyBorder="1" applyAlignment="1">
      <alignment horizontal="center" vertical="center"/>
    </xf>
    <xf numFmtId="0" fontId="12" fillId="6" borderId="3" xfId="1" applyFont="1" applyFill="1" applyBorder="1" applyAlignment="1">
      <alignment horizontal="center" vertical="center"/>
    </xf>
    <xf numFmtId="0" fontId="12" fillId="6" borderId="2" xfId="1" applyFont="1" applyFill="1" applyBorder="1" applyAlignment="1">
      <alignment horizontal="center" vertical="center"/>
    </xf>
    <xf numFmtId="0" fontId="12" fillId="7" borderId="1" xfId="1" applyFont="1" applyFill="1" applyBorder="1" applyAlignment="1">
      <alignment horizontal="center" vertical="center"/>
    </xf>
    <xf numFmtId="0" fontId="12" fillId="7" borderId="3" xfId="1" applyFont="1" applyFill="1" applyBorder="1" applyAlignment="1">
      <alignment horizontal="center" vertical="center"/>
    </xf>
    <xf numFmtId="0" fontId="12" fillId="7" borderId="2" xfId="1" applyFont="1" applyFill="1" applyBorder="1" applyAlignment="1">
      <alignment horizontal="center" vertical="center"/>
    </xf>
    <xf numFmtId="0" fontId="21" fillId="6" borderId="0" xfId="0" applyFont="1" applyFill="1" applyAlignment="1">
      <alignment horizontal="left" vertical="center" shrinkToFit="1"/>
    </xf>
    <xf numFmtId="0" fontId="20" fillId="6" borderId="0" xfId="0" applyFont="1" applyFill="1" applyAlignment="1">
      <alignment horizontal="left" vertical="center" shrinkToFit="1"/>
    </xf>
    <xf numFmtId="0" fontId="12" fillId="6" borderId="0" xfId="0" applyFont="1" applyFill="1" applyAlignment="1">
      <alignment horizontal="left" vertical="center" shrinkToFit="1"/>
    </xf>
    <xf numFmtId="0" fontId="20" fillId="6" borderId="0" xfId="0" applyFont="1" applyFill="1" applyAlignment="1">
      <alignment horizontal="right" vertical="center" shrinkToFit="1"/>
    </xf>
    <xf numFmtId="0" fontId="28" fillId="6" borderId="1" xfId="3" applyFont="1" applyFill="1" applyBorder="1" applyAlignment="1">
      <alignment horizontal="center" vertical="center"/>
    </xf>
    <xf numFmtId="0" fontId="20" fillId="7" borderId="1"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33" fillId="7" borderId="1" xfId="0" applyFont="1" applyFill="1" applyBorder="1" applyAlignment="1" applyProtection="1">
      <alignment horizontal="center" vertical="center" wrapText="1"/>
      <protection hidden="1"/>
    </xf>
    <xf numFmtId="0" fontId="33" fillId="7" borderId="2" xfId="0" applyFont="1" applyFill="1" applyBorder="1" applyAlignment="1" applyProtection="1">
      <alignment horizontal="center" vertical="center" wrapText="1"/>
      <protection hidden="1"/>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6" fillId="7" borderId="1" xfId="0" applyFont="1" applyFill="1" applyBorder="1" applyAlignment="1" applyProtection="1">
      <alignment horizontal="center" vertical="center" wrapText="1"/>
      <protection hidden="1"/>
    </xf>
    <xf numFmtId="0" fontId="26" fillId="7" borderId="2" xfId="0" applyFont="1" applyFill="1" applyBorder="1" applyAlignment="1" applyProtection="1">
      <alignment horizontal="center" vertical="center" wrapText="1"/>
      <protection hidden="1"/>
    </xf>
    <xf numFmtId="0" fontId="20" fillId="0" borderId="1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9" borderId="11" xfId="0" applyFont="1" applyFill="1" applyBorder="1" applyAlignment="1">
      <alignment horizontal="left" vertical="center" indent="1"/>
    </xf>
    <xf numFmtId="0" fontId="20" fillId="9" borderId="12" xfId="0" applyFont="1" applyFill="1" applyBorder="1" applyAlignment="1">
      <alignment horizontal="left" vertical="center" indent="1"/>
    </xf>
    <xf numFmtId="0" fontId="20" fillId="9" borderId="6" xfId="0" applyFont="1" applyFill="1" applyBorder="1" applyAlignment="1">
      <alignment horizontal="left" vertical="center" indent="1"/>
    </xf>
    <xf numFmtId="0" fontId="20" fillId="9" borderId="14" xfId="0" applyFont="1" applyFill="1" applyBorder="1" applyAlignment="1">
      <alignment horizontal="left" vertical="center" indent="1"/>
    </xf>
    <xf numFmtId="0" fontId="20" fillId="9" borderId="15" xfId="0" applyFont="1" applyFill="1" applyBorder="1" applyAlignment="1">
      <alignment horizontal="left" vertical="center" indent="1"/>
    </xf>
    <xf numFmtId="0" fontId="20" fillId="9" borderId="18" xfId="0" applyFont="1" applyFill="1" applyBorder="1" applyAlignment="1">
      <alignment horizontal="left" vertical="center" indent="1"/>
    </xf>
    <xf numFmtId="0" fontId="20" fillId="9" borderId="1" xfId="0" applyFont="1" applyFill="1" applyBorder="1" applyAlignment="1">
      <alignment horizontal="left" vertical="center" indent="1"/>
    </xf>
    <xf numFmtId="0" fontId="20" fillId="9" borderId="3" xfId="0" applyFont="1" applyFill="1" applyBorder="1" applyAlignment="1">
      <alignment horizontal="left" vertical="center" indent="1"/>
    </xf>
    <xf numFmtId="0" fontId="20" fillId="9" borderId="2" xfId="0" applyFont="1" applyFill="1" applyBorder="1" applyAlignment="1">
      <alignment horizontal="left" vertical="center" indent="1"/>
    </xf>
    <xf numFmtId="178" fontId="15" fillId="0" borderId="1" xfId="5" applyNumberFormat="1" applyFont="1" applyBorder="1" applyAlignment="1">
      <alignment horizontal="left" vertical="center" wrapText="1" shrinkToFit="1"/>
    </xf>
    <xf numFmtId="178" fontId="15" fillId="0" borderId="2" xfId="5" applyNumberFormat="1" applyFont="1" applyBorder="1" applyAlignment="1">
      <alignment horizontal="left" vertical="center" wrapText="1" shrinkToFit="1"/>
    </xf>
    <xf numFmtId="178" fontId="9" fillId="4" borderId="1" xfId="4" applyNumberFormat="1" applyFont="1" applyFill="1" applyBorder="1" applyAlignment="1">
      <alignment horizontal="center" vertical="center" shrinkToFit="1"/>
    </xf>
    <xf numFmtId="178" fontId="9" fillId="4" borderId="2" xfId="4" applyNumberFormat="1" applyFont="1" applyFill="1" applyBorder="1" applyAlignment="1">
      <alignment horizontal="center" vertical="center" shrinkToFit="1"/>
    </xf>
    <xf numFmtId="178" fontId="15" fillId="0" borderId="1" xfId="4" applyNumberFormat="1" applyFont="1" applyBorder="1" applyAlignment="1">
      <alignment horizontal="left" vertical="center" shrinkToFit="1"/>
    </xf>
    <xf numFmtId="178" fontId="15" fillId="0" borderId="3" xfId="4" applyNumberFormat="1" applyFont="1" applyBorder="1" applyAlignment="1">
      <alignment horizontal="left" vertical="center" shrinkToFit="1"/>
    </xf>
    <xf numFmtId="0" fontId="46" fillId="9" borderId="1" xfId="4" applyFont="1" applyFill="1" applyBorder="1" applyAlignment="1">
      <alignment horizontal="center" vertical="center" shrinkToFit="1"/>
    </xf>
    <xf numFmtId="0" fontId="46" fillId="9" borderId="3" xfId="4" applyFont="1" applyFill="1" applyBorder="1" applyAlignment="1">
      <alignment horizontal="center" vertical="center" shrinkToFit="1"/>
    </xf>
    <xf numFmtId="0" fontId="46" fillId="9" borderId="2" xfId="4" applyFont="1" applyFill="1" applyBorder="1" applyAlignment="1">
      <alignment horizontal="center" vertical="center" shrinkToFit="1"/>
    </xf>
    <xf numFmtId="0" fontId="34" fillId="9" borderId="0" xfId="0" applyFont="1" applyFill="1" applyAlignment="1">
      <alignment horizontal="center" vertical="center"/>
    </xf>
    <xf numFmtId="0" fontId="20" fillId="6" borderId="0" xfId="0" applyFont="1" applyFill="1" applyAlignment="1">
      <alignment horizontal="left" vertical="center" wrapText="1"/>
    </xf>
    <xf numFmtId="0" fontId="36" fillId="9" borderId="0" xfId="0" applyFont="1" applyFill="1" applyAlignment="1">
      <alignment horizontal="center" vertical="center"/>
    </xf>
    <xf numFmtId="0" fontId="20" fillId="9" borderId="0" xfId="0" applyFont="1" applyFill="1" applyAlignment="1">
      <alignment horizontal="center" vertical="center"/>
    </xf>
    <xf numFmtId="0" fontId="20" fillId="6" borderId="0" xfId="0" applyFont="1" applyFill="1" applyAlignment="1">
      <alignment horizontal="left" vertical="center"/>
    </xf>
    <xf numFmtId="0" fontId="20" fillId="9" borderId="0" xfId="0" applyFont="1" applyFill="1" applyAlignment="1">
      <alignment horizontal="distributed" vertical="center"/>
    </xf>
    <xf numFmtId="0" fontId="20" fillId="9" borderId="0" xfId="0" applyFont="1" applyFill="1" applyAlignment="1">
      <alignment horizontal="left" vertical="center"/>
    </xf>
    <xf numFmtId="0" fontId="20" fillId="6" borderId="2" xfId="0" applyFont="1" applyFill="1" applyBorder="1" applyAlignment="1">
      <alignment horizontal="center" vertical="center"/>
    </xf>
    <xf numFmtId="0" fontId="20" fillId="9" borderId="5" xfId="0" applyFont="1" applyFill="1" applyBorder="1" applyAlignment="1">
      <alignment horizontal="distributed" vertical="center"/>
    </xf>
    <xf numFmtId="0" fontId="20" fillId="6" borderId="5" xfId="0" applyFont="1" applyFill="1" applyBorder="1" applyAlignment="1">
      <alignment horizontal="center" vertical="center"/>
    </xf>
    <xf numFmtId="0" fontId="20" fillId="9" borderId="5" xfId="0" applyFont="1" applyFill="1" applyBorder="1" applyAlignment="1">
      <alignment horizontal="center" vertical="center" wrapText="1"/>
    </xf>
    <xf numFmtId="0" fontId="20" fillId="9" borderId="5" xfId="0" applyFont="1" applyFill="1" applyBorder="1" applyAlignment="1">
      <alignment horizontal="center" vertical="center"/>
    </xf>
    <xf numFmtId="0" fontId="33" fillId="9" borderId="1" xfId="0" applyFont="1" applyFill="1" applyBorder="1" applyAlignment="1">
      <alignment horizontal="center" vertical="center"/>
    </xf>
    <xf numFmtId="0" fontId="33" fillId="9" borderId="3" xfId="0" applyFont="1" applyFill="1" applyBorder="1" applyAlignment="1">
      <alignment horizontal="center" vertical="center"/>
    </xf>
    <xf numFmtId="0" fontId="31" fillId="6" borderId="1"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2" xfId="0" applyFont="1" applyFill="1" applyBorder="1" applyAlignment="1">
      <alignment horizontal="center" vertical="center" wrapText="1"/>
    </xf>
    <xf numFmtId="0" fontId="38" fillId="9" borderId="0" xfId="0" applyFont="1" applyFill="1" applyAlignment="1">
      <alignment horizontal="center" vertical="center" wrapText="1"/>
    </xf>
    <xf numFmtId="0" fontId="38" fillId="9" borderId="0" xfId="0" applyFont="1" applyFill="1" applyAlignment="1">
      <alignment horizontal="center" vertical="center"/>
    </xf>
    <xf numFmtId="0" fontId="52" fillId="7" borderId="5" xfId="4" applyFont="1" applyFill="1" applyBorder="1" applyAlignment="1">
      <alignment horizontal="center" vertical="center"/>
    </xf>
  </cellXfs>
  <cellStyles count="7">
    <cellStyle name="20% - アクセント 1" xfId="1" builtinId="30"/>
    <cellStyle name="40% - アクセント 3" xfId="2" builtinId="39"/>
    <cellStyle name="ハイパーリンク" xfId="3" builtinId="8"/>
    <cellStyle name="桁区切り" xfId="6" builtinId="6"/>
    <cellStyle name="桁区切り 2" xfId="5" xr:uid="{00000000-0005-0000-0000-000004000000}"/>
    <cellStyle name="標準" xfId="0" builtinId="0"/>
    <cellStyle name="標準 2" xfId="4" xr:uid="{00000000-0005-0000-0000-000006000000}"/>
  </cellStyles>
  <dxfs count="34">
    <dxf>
      <font>
        <strike val="0"/>
        <color rgb="FFFF0000"/>
      </font>
      <fill>
        <patternFill patternType="solid">
          <bgColor theme="5" tint="0.79998168889431442"/>
        </patternFill>
      </fill>
    </dxf>
    <dxf>
      <font>
        <strike val="0"/>
        <color rgb="FFFF0000"/>
      </font>
      <fill>
        <patternFill patternType="solid">
          <bgColor theme="5" tint="0.79998168889431442"/>
        </patternFill>
      </fill>
    </dxf>
    <dxf>
      <font>
        <color rgb="FFFF0000"/>
      </font>
    </dxf>
    <dxf>
      <font>
        <color rgb="FFFF0000"/>
      </font>
    </dxf>
    <dxf>
      <font>
        <strike val="0"/>
        <color rgb="FFFF0000"/>
      </font>
      <fill>
        <patternFill patternType="solid">
          <bgColor theme="5" tint="0.79998168889431442"/>
        </patternFill>
      </fill>
    </dxf>
    <dxf>
      <font>
        <color rgb="FFFF0000"/>
      </font>
    </dxf>
    <dxf>
      <font>
        <color rgb="FFFF0000"/>
      </font>
    </dxf>
    <dxf>
      <font>
        <strike val="0"/>
        <color rgb="FFFF0000"/>
      </font>
      <fill>
        <patternFill patternType="solid">
          <bgColor theme="5" tint="0.79998168889431442"/>
        </patternFill>
      </fill>
    </dxf>
    <dxf>
      <font>
        <color rgb="FFFF0000"/>
      </font>
    </dxf>
    <dxf>
      <font>
        <color rgb="FFFF0000"/>
      </font>
    </dxf>
    <dxf>
      <font>
        <color rgb="FFFF0000"/>
      </font>
      <fill>
        <patternFill>
          <bgColor rgb="FFFFC000"/>
        </patternFill>
      </fill>
    </dxf>
    <dxf>
      <font>
        <color rgb="FFFF0000"/>
      </font>
      <fill>
        <patternFill>
          <bgColor rgb="FFFFC000"/>
        </patternFill>
      </fill>
    </dxf>
    <dxf>
      <font>
        <color rgb="FFFF0000"/>
      </font>
      <fill>
        <patternFill>
          <bgColor rgb="FFFFC000"/>
        </patternFill>
      </fill>
    </dxf>
    <dxf>
      <font>
        <color rgb="FFFF0000"/>
      </font>
      <fill>
        <patternFill patternType="solid">
          <fgColor auto="1"/>
          <bgColor theme="9" tint="0.79998168889431442"/>
        </patternFill>
      </fill>
    </dxf>
    <dxf>
      <font>
        <color rgb="FFFF0000"/>
      </font>
    </dxf>
    <dxf>
      <font>
        <color rgb="FFFF0000"/>
      </font>
    </dxf>
    <dxf>
      <font>
        <color rgb="FFFF0000"/>
      </font>
      <fill>
        <patternFill patternType="solid">
          <bgColor theme="9" tint="0.79998168889431442"/>
        </patternFill>
      </fill>
    </dxf>
    <dxf>
      <font>
        <color rgb="FFFF0000"/>
      </font>
      <fill>
        <patternFill patternType="solid">
          <fgColor auto="1"/>
          <bgColor theme="9" tint="0.79998168889431442"/>
        </patternFill>
      </fill>
    </dxf>
    <dxf>
      <font>
        <color rgb="FFFF0000"/>
      </font>
    </dxf>
    <dxf>
      <font>
        <color rgb="FFFF0000"/>
      </font>
    </dxf>
    <dxf>
      <font>
        <color rgb="FFFF0000"/>
      </font>
      <fill>
        <patternFill patternType="solid">
          <bgColor theme="9" tint="0.79998168889431442"/>
        </patternFill>
      </fill>
    </dxf>
    <dxf>
      <font>
        <color rgb="FFFF0000"/>
      </font>
      <fill>
        <patternFill patternType="solid">
          <fgColor auto="1"/>
          <bgColor theme="9" tint="0.79998168889431442"/>
        </patternFill>
      </fill>
    </dxf>
    <dxf>
      <fill>
        <patternFill>
          <bgColor theme="0" tint="-0.499984740745262"/>
        </patternFill>
      </fill>
    </dxf>
    <dxf>
      <font>
        <color rgb="FFFF0000"/>
      </font>
    </dxf>
    <dxf>
      <font>
        <color rgb="FFFF0000"/>
      </font>
    </dxf>
    <dxf>
      <font>
        <color rgb="FFFF0000"/>
      </font>
      <fill>
        <patternFill patternType="solid">
          <bgColor theme="9" tint="0.79998168889431442"/>
        </patternFill>
      </fill>
    </dxf>
    <dxf>
      <font>
        <color rgb="FF9C0006"/>
      </font>
      <fill>
        <patternFill>
          <bgColor rgb="FFFFC7CE"/>
        </patternFill>
      </fill>
    </dxf>
    <dxf>
      <font>
        <color rgb="FFFF0000"/>
      </font>
      <fill>
        <patternFill>
          <bgColor rgb="FFFFC000"/>
        </patternFill>
      </fill>
    </dxf>
    <dxf>
      <font>
        <color rgb="FFFF0000"/>
      </font>
      <fill>
        <patternFill patternType="solid">
          <fgColor auto="1"/>
          <bgColor theme="9" tint="0.79998168889431442"/>
        </patternFill>
      </fill>
    </dxf>
    <dxf>
      <fill>
        <patternFill>
          <bgColor theme="0" tint="-0.499984740745262"/>
        </patternFill>
      </fill>
    </dxf>
    <dxf>
      <fill>
        <patternFill>
          <bgColor theme="5" tint="0.59996337778862885"/>
        </patternFill>
      </fill>
    </dxf>
    <dxf>
      <fill>
        <patternFill>
          <bgColor theme="5" tint="0.79998168889431442"/>
        </patternFill>
      </fill>
    </dxf>
    <dxf>
      <fill>
        <patternFill>
          <bgColor theme="5" tint="0.59996337778862885"/>
        </patternFill>
      </fill>
    </dxf>
    <dxf>
      <font>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F$48" lockText="1" noThreeD="1"/>
</file>

<file path=xl/ctrlProps/ctrlProp2.xml><?xml version="1.0" encoding="utf-8"?>
<formControlPr xmlns="http://schemas.microsoft.com/office/spreadsheetml/2009/9/main" objectType="CheckBox" fmlaLink="$G$48" lockText="1" noThreeD="1"/>
</file>

<file path=xl/ctrlProps/ctrlProp3.xml><?xml version="1.0" encoding="utf-8"?>
<formControlPr xmlns="http://schemas.microsoft.com/office/spreadsheetml/2009/9/main" objectType="CheckBox" fmlaLink="$D$48" lockText="1" noThreeD="1"/>
</file>

<file path=xl/ctrlProps/ctrlProp4.xml><?xml version="1.0" encoding="utf-8"?>
<formControlPr xmlns="http://schemas.microsoft.com/office/spreadsheetml/2009/9/main" objectType="CheckBox" fmlaLink="$E$48" lockText="1" noThreeD="1"/>
</file>

<file path=xl/drawings/drawing1.xml><?xml version="1.0" encoding="utf-8"?>
<xdr:wsDr xmlns:xdr="http://schemas.openxmlformats.org/drawingml/2006/spreadsheetDrawing" xmlns:a="http://schemas.openxmlformats.org/drawingml/2006/main">
  <xdr:twoCellAnchor>
    <xdr:from>
      <xdr:col>11</xdr:col>
      <xdr:colOff>104775</xdr:colOff>
      <xdr:row>39</xdr:row>
      <xdr:rowOff>279400</xdr:rowOff>
    </xdr:from>
    <xdr:to>
      <xdr:col>12</xdr:col>
      <xdr:colOff>566625</xdr:colOff>
      <xdr:row>41</xdr:row>
      <xdr:rowOff>74250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53025" y="10052050"/>
          <a:ext cx="900000" cy="353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twoCellAnchor>
    <xdr:from>
      <xdr:col>0</xdr:col>
      <xdr:colOff>285750</xdr:colOff>
      <xdr:row>50</xdr:row>
      <xdr:rowOff>6350</xdr:rowOff>
    </xdr:from>
    <xdr:to>
      <xdr:col>12</xdr:col>
      <xdr:colOff>400050</xdr:colOff>
      <xdr:row>81</xdr:row>
      <xdr:rowOff>134470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5750" y="11929409"/>
          <a:ext cx="5593976" cy="689647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ＭＳ 明朝" panose="02020609040205080304" pitchFamily="17" charset="-128"/>
              <a:ea typeface="ＭＳ 明朝" panose="02020609040205080304" pitchFamily="17" charset="-128"/>
            </a:rPr>
            <a:t>①申請者は、交付要綱第３条に規定する交付対象者の要</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件を満たしています。</a:t>
          </a: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②申請者及び交付対象施設等の役員又は使用人は、</a:t>
          </a:r>
          <a:r>
            <a:rPr kumimoji="1" lang="ja-JP" altLang="en-US" sz="1600" u="none">
              <a:solidFill>
                <a:sysClr val="windowText" lastClr="000000"/>
              </a:solidFill>
              <a:latin typeface="ＭＳ 明朝" panose="02020609040205080304" pitchFamily="17" charset="-128"/>
              <a:ea typeface="ＭＳ 明朝" panose="02020609040205080304" pitchFamily="17" charset="-128"/>
            </a:rPr>
            <a:t>水俣</a:t>
          </a: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市暴力団排除条例（平成２３年水俣市条例第２３号）</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第２条に規定する暴力団及び暴力団員ではありません。</a:t>
          </a:r>
        </a:p>
        <a:p>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③</a:t>
          </a:r>
          <a:r>
            <a:rPr kumimoji="1" lang="ja-JP" altLang="ja-JP" sz="1600" u="none">
              <a:solidFill>
                <a:schemeClr val="dk1"/>
              </a:solidFill>
              <a:effectLst/>
              <a:latin typeface="ＭＳ 明朝" panose="02020609040205080304" pitchFamily="17" charset="-128"/>
              <a:ea typeface="ＭＳ 明朝" panose="02020609040205080304" pitchFamily="17" charset="-128"/>
              <a:cs typeface="+mn-cs"/>
            </a:rPr>
            <a:t>業務上の行為により法令に違反し、</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令和</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７</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年</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１</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月１</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日</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から令和</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７</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年</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３</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月３１日までの間に、</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介護保険法に基</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づく行政処分を受けた</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ことはありません（所管する</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交</a:t>
          </a:r>
          <a:endParaRPr lang="ja-JP" altLang="ja-JP" sz="1600" u="none">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600" u="none">
              <a:solidFill>
                <a:sysClr val="windowText" lastClr="000000"/>
              </a:solidFill>
              <a:effectLst/>
              <a:latin typeface="ＭＳ 明朝" panose="02020609040205080304" pitchFamily="17" charset="-128"/>
              <a:ea typeface="ＭＳ 明朝" panose="02020609040205080304" pitchFamily="17" charset="-128"/>
              <a:cs typeface="+mn-cs"/>
            </a:rPr>
            <a:t>付対象施設等を含み</a:t>
          </a:r>
          <a:r>
            <a:rPr kumimoji="1" lang="ja-JP" altLang="ja-JP" sz="1600" u="none">
              <a:solidFill>
                <a:sysClr val="windowText" lastClr="000000"/>
              </a:solidFill>
              <a:effectLst/>
              <a:latin typeface="ＭＳ 明朝" panose="02020609040205080304" pitchFamily="17" charset="-128"/>
              <a:ea typeface="ＭＳ 明朝" panose="02020609040205080304" pitchFamily="17" charset="-128"/>
              <a:cs typeface="+mn-cs"/>
            </a:rPr>
            <a:t>ます）。</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④交付対象施設は、令和７年１月１日から令和７年３月</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３１日までの間に運営実態があり、物価高騰の影響を</a:t>
          </a:r>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受けて費用が増加しています。</a:t>
          </a: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また、県及び市町村等が実施する他の支援制度を利用</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しても、なお費用の増加分に足りません。</a:t>
          </a:r>
        </a:p>
        <a:p>
          <a:endParaRPr kumimoji="1" lang="ja-JP" altLang="en-US"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a:t>
          </a: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　交付された支援金の返還に応じます。</a:t>
          </a:r>
        </a:p>
        <a:p>
          <a:endParaRPr kumimoji="1" lang="en-US" altLang="ja-JP" sz="16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u="none">
              <a:solidFill>
                <a:sysClr val="windowText" lastClr="000000"/>
              </a:solidFill>
              <a:latin typeface="ＭＳ 明朝" panose="02020609040205080304" pitchFamily="17" charset="-128"/>
              <a:ea typeface="ＭＳ 明朝" panose="02020609040205080304" pitchFamily="17" charset="-128"/>
            </a:rPr>
            <a:t>⑥</a:t>
          </a:r>
          <a:r>
            <a:rPr kumimoji="1" lang="ja-JP" altLang="en-US" sz="1600">
              <a:solidFill>
                <a:sysClr val="windowText" lastClr="000000"/>
              </a:solidFill>
              <a:latin typeface="ＭＳ 明朝" panose="02020609040205080304" pitchFamily="17" charset="-128"/>
              <a:ea typeface="ＭＳ 明朝" panose="02020609040205080304" pitchFamily="17" charset="-128"/>
            </a:rPr>
            <a:t>申請者は、交付要綱第７条に定める証拠書類等の保管</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a:solidFill>
                <a:sysClr val="windowText" lastClr="000000"/>
              </a:solidFill>
              <a:latin typeface="ＭＳ 明朝" panose="02020609040205080304" pitchFamily="17" charset="-128"/>
              <a:ea typeface="ＭＳ 明朝" panose="02020609040205080304" pitchFamily="17" charset="-128"/>
            </a:rPr>
            <a:t>　を確実に行います。</a:t>
          </a:r>
          <a:endParaRPr kumimoji="1" lang="en-US" altLang="ja-JP" sz="16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857250</xdr:colOff>
          <xdr:row>46</xdr:row>
          <xdr:rowOff>276225</xdr:rowOff>
        </xdr:from>
        <xdr:to>
          <xdr:col>7</xdr:col>
          <xdr:colOff>0</xdr:colOff>
          <xdr:row>49</xdr:row>
          <xdr:rowOff>276225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洗濯、掃除等の家事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46</xdr:row>
          <xdr:rowOff>276225</xdr:rowOff>
        </xdr:from>
        <xdr:to>
          <xdr:col>7</xdr:col>
          <xdr:colOff>1695450</xdr:colOff>
          <xdr:row>49</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健康管理の供与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46</xdr:row>
          <xdr:rowOff>276225</xdr:rowOff>
        </xdr:from>
        <xdr:to>
          <xdr:col>4</xdr:col>
          <xdr:colOff>466725</xdr:colOff>
          <xdr:row>49</xdr:row>
          <xdr:rowOff>276225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入浴、排せつ又は食事の介助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46</xdr:row>
          <xdr:rowOff>276225</xdr:rowOff>
        </xdr:from>
        <xdr:to>
          <xdr:col>5</xdr:col>
          <xdr:colOff>1438275</xdr:colOff>
          <xdr:row>49</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食事の提供</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12</xdr:col>
      <xdr:colOff>203200</xdr:colOff>
      <xdr:row>21</xdr:row>
      <xdr:rowOff>247650</xdr:rowOff>
    </xdr:from>
    <xdr:to>
      <xdr:col>13</xdr:col>
      <xdr:colOff>44450</xdr:colOff>
      <xdr:row>23</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51600" y="5353050"/>
          <a:ext cx="501650" cy="336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twoCellAnchor>
  <xdr:twoCellAnchor>
    <xdr:from>
      <xdr:col>12</xdr:col>
      <xdr:colOff>215900</xdr:colOff>
      <xdr:row>40</xdr:row>
      <xdr:rowOff>38100</xdr:rowOff>
    </xdr:from>
    <xdr:to>
      <xdr:col>13</xdr:col>
      <xdr:colOff>57150</xdr:colOff>
      <xdr:row>41</xdr:row>
      <xdr:rowOff>6350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464300" y="10312400"/>
          <a:ext cx="501650" cy="336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50000"/>
                </a:schemeClr>
              </a:solidFill>
              <a:latin typeface="ＭＳ Ｐ明朝" panose="02020600040205080304" pitchFamily="18" charset="-128"/>
              <a:ea typeface="ＭＳ Ｐ明朝" panose="02020600040205080304"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T92"/>
  <sheetViews>
    <sheetView zoomScale="85" zoomScaleNormal="85" zoomScaleSheetLayoutView="100" workbookViewId="0">
      <selection activeCell="P66" sqref="P66"/>
    </sheetView>
  </sheetViews>
  <sheetFormatPr defaultColWidth="8.75" defaultRowHeight="14.25"/>
  <cols>
    <col min="1" max="1" width="8.75" style="1"/>
    <col min="2" max="12" width="5.75" style="1" customWidth="1"/>
    <col min="13" max="13" width="8.75" style="1"/>
    <col min="14" max="15" width="8.75" style="2"/>
    <col min="16" max="16" width="24.125" style="4" customWidth="1"/>
    <col min="17" max="16384" width="8.75" style="1"/>
  </cols>
  <sheetData>
    <row r="1" spans="1:16">
      <c r="A1" s="130" t="s">
        <v>2657</v>
      </c>
      <c r="B1" s="130"/>
      <c r="C1" s="130"/>
      <c r="D1" s="130"/>
      <c r="E1" s="130"/>
      <c r="F1" s="130"/>
      <c r="G1" s="130"/>
      <c r="H1" s="130"/>
      <c r="I1" s="130"/>
      <c r="J1" s="130"/>
      <c r="K1" s="131" t="s">
        <v>2656</v>
      </c>
      <c r="L1" s="130"/>
      <c r="M1" s="130"/>
      <c r="N1" s="123"/>
      <c r="P1" s="4" t="s">
        <v>17</v>
      </c>
    </row>
    <row r="2" spans="1:16" ht="17.45" customHeight="1">
      <c r="A2" s="130"/>
      <c r="B2" s="130"/>
      <c r="C2" s="130"/>
      <c r="D2" s="130"/>
      <c r="E2" s="130"/>
      <c r="F2" s="130"/>
      <c r="G2" s="130"/>
      <c r="H2" s="130"/>
      <c r="I2" s="130"/>
      <c r="J2" s="130"/>
      <c r="K2" s="222" t="s">
        <v>177</v>
      </c>
      <c r="L2" s="223"/>
      <c r="M2" s="132"/>
      <c r="N2" s="123"/>
      <c r="O2" s="2" t="s">
        <v>178</v>
      </c>
      <c r="P2" s="4">
        <f>M2</f>
        <v>0</v>
      </c>
    </row>
    <row r="3" spans="1:16" ht="33" customHeight="1">
      <c r="A3" s="130" t="s">
        <v>2655</v>
      </c>
      <c r="B3" s="130"/>
      <c r="C3" s="130"/>
      <c r="D3" s="130"/>
      <c r="E3" s="130"/>
      <c r="F3" s="130"/>
      <c r="G3" s="130"/>
      <c r="H3" s="130"/>
      <c r="I3" s="130"/>
      <c r="J3" s="130"/>
      <c r="K3" s="224"/>
      <c r="L3" s="225"/>
      <c r="M3" s="225"/>
      <c r="N3" s="123"/>
    </row>
    <row r="4" spans="1:16" ht="45" customHeight="1">
      <c r="A4" s="253" t="s">
        <v>2671</v>
      </c>
      <c r="B4" s="254"/>
      <c r="C4" s="254"/>
      <c r="D4" s="254"/>
      <c r="E4" s="254"/>
      <c r="F4" s="254"/>
      <c r="G4" s="254"/>
      <c r="H4" s="254"/>
      <c r="I4" s="254"/>
      <c r="J4" s="254"/>
      <c r="K4" s="254"/>
      <c r="L4" s="254"/>
      <c r="M4" s="255"/>
      <c r="N4" s="123"/>
    </row>
    <row r="5" spans="1:16">
      <c r="A5" s="133"/>
      <c r="B5" s="133"/>
      <c r="C5" s="134"/>
      <c r="D5" s="133"/>
      <c r="E5" s="133"/>
      <c r="F5" s="133"/>
      <c r="G5" s="133"/>
      <c r="H5" s="133"/>
      <c r="I5" s="133"/>
      <c r="J5" s="133"/>
      <c r="K5" s="133"/>
      <c r="L5" s="133"/>
      <c r="M5" s="130"/>
      <c r="N5" s="123"/>
    </row>
    <row r="6" spans="1:16">
      <c r="A6" s="135" t="s">
        <v>12</v>
      </c>
      <c r="B6" s="257"/>
      <c r="C6" s="257"/>
      <c r="D6" s="257"/>
      <c r="E6" s="257"/>
      <c r="F6" s="136"/>
      <c r="G6" s="136"/>
      <c r="H6" s="135"/>
      <c r="I6" s="135"/>
      <c r="J6" s="135"/>
      <c r="K6" s="135"/>
      <c r="L6" s="135"/>
      <c r="M6" s="135"/>
      <c r="N6" s="123"/>
      <c r="O6" s="2" t="s">
        <v>110</v>
      </c>
      <c r="P6" s="5">
        <f>B6</f>
        <v>0</v>
      </c>
    </row>
    <row r="7" spans="1:16">
      <c r="A7" s="133"/>
      <c r="B7" s="133"/>
      <c r="C7" s="134"/>
      <c r="D7" s="133"/>
      <c r="E7" s="133"/>
      <c r="F7" s="133"/>
      <c r="G7" s="133"/>
      <c r="H7" s="133"/>
      <c r="I7" s="133"/>
      <c r="J7" s="133"/>
      <c r="K7" s="133"/>
      <c r="L7" s="133"/>
      <c r="M7" s="130"/>
      <c r="N7" s="123"/>
      <c r="O7" s="2" t="s">
        <v>128</v>
      </c>
      <c r="P7" s="4">
        <f>H10</f>
        <v>0</v>
      </c>
    </row>
    <row r="8" spans="1:16">
      <c r="A8" s="133"/>
      <c r="B8" s="130"/>
      <c r="C8" s="130"/>
      <c r="D8" s="281" t="s">
        <v>2672</v>
      </c>
      <c r="E8" s="282"/>
      <c r="F8" s="282"/>
      <c r="G8" s="283"/>
      <c r="H8" s="138" t="s">
        <v>19</v>
      </c>
      <c r="I8" s="139"/>
      <c r="J8" s="138" t="s">
        <v>20</v>
      </c>
      <c r="K8" s="139"/>
      <c r="L8" s="138"/>
      <c r="M8" s="140"/>
      <c r="N8" s="123"/>
      <c r="O8" s="2" t="s">
        <v>113</v>
      </c>
      <c r="P8" s="4" t="str">
        <f>DBCS(H9)</f>
        <v/>
      </c>
    </row>
    <row r="9" spans="1:16">
      <c r="A9" s="133"/>
      <c r="B9" s="130"/>
      <c r="C9" s="130"/>
      <c r="D9" s="284"/>
      <c r="E9" s="285"/>
      <c r="F9" s="285"/>
      <c r="G9" s="286"/>
      <c r="H9" s="266"/>
      <c r="I9" s="266"/>
      <c r="J9" s="266"/>
      <c r="K9" s="266"/>
      <c r="L9" s="266"/>
      <c r="M9" s="266"/>
      <c r="N9" s="123"/>
      <c r="O9" s="2" t="s">
        <v>114</v>
      </c>
      <c r="P9" s="4">
        <f>H12</f>
        <v>0</v>
      </c>
    </row>
    <row r="10" spans="1:16">
      <c r="A10" s="133"/>
      <c r="B10" s="130"/>
      <c r="C10" s="130"/>
      <c r="D10" s="287" t="s">
        <v>2674</v>
      </c>
      <c r="E10" s="288"/>
      <c r="F10" s="288"/>
      <c r="G10" s="289"/>
      <c r="H10" s="264"/>
      <c r="I10" s="264"/>
      <c r="J10" s="264"/>
      <c r="K10" s="264"/>
      <c r="L10" s="264"/>
      <c r="M10" s="264"/>
      <c r="N10" s="123"/>
      <c r="O10" s="2" t="s">
        <v>111</v>
      </c>
      <c r="P10" s="4" t="str">
        <f>DBCS(H11)</f>
        <v/>
      </c>
    </row>
    <row r="11" spans="1:16" ht="15.95" customHeight="1">
      <c r="A11" s="133"/>
      <c r="B11" s="130"/>
      <c r="C11" s="130"/>
      <c r="D11" s="287" t="s">
        <v>2675</v>
      </c>
      <c r="E11" s="288"/>
      <c r="F11" s="288"/>
      <c r="G11" s="289"/>
      <c r="H11" s="265"/>
      <c r="I11" s="265"/>
      <c r="J11" s="265"/>
      <c r="K11" s="265"/>
      <c r="L11" s="265"/>
      <c r="M11" s="265"/>
      <c r="N11" s="123"/>
      <c r="O11" s="2" t="s">
        <v>112</v>
      </c>
      <c r="P11" s="4" t="str">
        <f>ASC(I8&amp;K8)</f>
        <v/>
      </c>
    </row>
    <row r="12" spans="1:16" ht="15.95" customHeight="1">
      <c r="A12" s="133"/>
      <c r="B12" s="130"/>
      <c r="C12" s="130"/>
      <c r="D12" s="287" t="s">
        <v>2673</v>
      </c>
      <c r="E12" s="288"/>
      <c r="F12" s="288"/>
      <c r="G12" s="289"/>
      <c r="H12" s="267"/>
      <c r="I12" s="267"/>
      <c r="J12" s="133" t="s">
        <v>127</v>
      </c>
      <c r="K12" s="265"/>
      <c r="L12" s="265"/>
      <c r="M12" s="201" t="s">
        <v>2663</v>
      </c>
      <c r="N12" s="123"/>
      <c r="O12" s="2" t="s">
        <v>115</v>
      </c>
      <c r="P12" s="4">
        <f>K12</f>
        <v>0</v>
      </c>
    </row>
    <row r="13" spans="1:16">
      <c r="A13" s="133"/>
      <c r="B13" s="133"/>
      <c r="C13" s="133"/>
      <c r="D13" s="133"/>
      <c r="E13" s="133"/>
      <c r="F13" s="133"/>
      <c r="G13" s="130"/>
      <c r="H13" s="133"/>
      <c r="I13" s="133"/>
      <c r="J13" s="133"/>
      <c r="K13" s="133"/>
      <c r="L13" s="133"/>
      <c r="M13" s="130"/>
      <c r="N13" s="123"/>
      <c r="O13" s="2" t="s">
        <v>118</v>
      </c>
      <c r="P13" s="4">
        <f>D15</f>
        <v>0</v>
      </c>
    </row>
    <row r="14" spans="1:16">
      <c r="A14" s="227"/>
      <c r="B14" s="228"/>
      <c r="C14" s="228"/>
      <c r="D14" s="228"/>
      <c r="E14" s="228"/>
      <c r="F14" s="228"/>
      <c r="G14" s="228"/>
      <c r="H14" s="228"/>
      <c r="I14" s="228"/>
      <c r="J14" s="228"/>
      <c r="K14" s="228"/>
      <c r="L14" s="228"/>
      <c r="M14" s="228"/>
      <c r="N14" s="123"/>
      <c r="O14" s="2" t="s">
        <v>119</v>
      </c>
      <c r="P14" s="4">
        <f>K15</f>
        <v>0</v>
      </c>
    </row>
    <row r="15" spans="1:16" ht="20.100000000000001" customHeight="1">
      <c r="A15" s="229" t="s">
        <v>13</v>
      </c>
      <c r="B15" s="230"/>
      <c r="C15" s="230"/>
      <c r="D15" s="258"/>
      <c r="E15" s="259"/>
      <c r="F15" s="259"/>
      <c r="G15" s="260"/>
      <c r="H15" s="261" t="s">
        <v>116</v>
      </c>
      <c r="I15" s="262"/>
      <c r="J15" s="263"/>
      <c r="K15" s="258"/>
      <c r="L15" s="259"/>
      <c r="M15" s="260"/>
      <c r="N15" s="123"/>
      <c r="O15" s="2" t="s">
        <v>120</v>
      </c>
      <c r="P15" s="4">
        <f>D16</f>
        <v>0</v>
      </c>
    </row>
    <row r="16" spans="1:16" ht="20.100000000000001" customHeight="1">
      <c r="A16" s="229" t="s">
        <v>14</v>
      </c>
      <c r="B16" s="230"/>
      <c r="C16" s="230"/>
      <c r="D16" s="258"/>
      <c r="E16" s="259"/>
      <c r="F16" s="259"/>
      <c r="G16" s="260"/>
      <c r="H16" s="261" t="s">
        <v>117</v>
      </c>
      <c r="I16" s="262"/>
      <c r="J16" s="263"/>
      <c r="K16" s="258"/>
      <c r="L16" s="259"/>
      <c r="M16" s="260"/>
      <c r="N16" s="123"/>
      <c r="O16" s="2" t="s">
        <v>121</v>
      </c>
      <c r="P16" s="4">
        <f>K16</f>
        <v>0</v>
      </c>
    </row>
    <row r="17" spans="1:20" ht="20.100000000000001" customHeight="1">
      <c r="A17" s="229" t="s">
        <v>15</v>
      </c>
      <c r="B17" s="230"/>
      <c r="C17" s="230"/>
      <c r="D17" s="268"/>
      <c r="E17" s="259"/>
      <c r="F17" s="259"/>
      <c r="G17" s="259"/>
      <c r="H17" s="259"/>
      <c r="I17" s="259"/>
      <c r="J17" s="259"/>
      <c r="K17" s="259"/>
      <c r="L17" s="259"/>
      <c r="M17" s="260"/>
      <c r="N17" s="123"/>
      <c r="O17" s="2" t="s">
        <v>122</v>
      </c>
      <c r="P17" s="4" t="str">
        <f>ASC(D17)</f>
        <v/>
      </c>
    </row>
    <row r="18" spans="1:20">
      <c r="A18" s="130"/>
      <c r="B18" s="130"/>
      <c r="C18" s="130"/>
      <c r="D18" s="130"/>
      <c r="E18" s="130"/>
      <c r="F18" s="130"/>
      <c r="G18" s="130"/>
      <c r="H18" s="130"/>
      <c r="I18" s="130"/>
      <c r="J18" s="130"/>
      <c r="K18" s="130"/>
      <c r="L18" s="130"/>
      <c r="M18" s="130"/>
      <c r="N18" s="123"/>
    </row>
    <row r="19" spans="1:20">
      <c r="A19" s="130"/>
      <c r="B19" s="130"/>
      <c r="C19" s="130"/>
      <c r="D19" s="130"/>
      <c r="E19" s="130"/>
      <c r="F19" s="130"/>
      <c r="G19" s="130"/>
      <c r="H19" s="130"/>
      <c r="I19" s="130"/>
      <c r="J19" s="130"/>
      <c r="K19" s="130"/>
      <c r="L19" s="130"/>
      <c r="M19" s="130"/>
      <c r="N19" s="123"/>
    </row>
    <row r="20" spans="1:20" ht="30.95" customHeight="1">
      <c r="A20" s="256" t="s">
        <v>21</v>
      </c>
      <c r="B20" s="227"/>
      <c r="C20" s="227"/>
      <c r="D20" s="227"/>
      <c r="E20" s="227"/>
      <c r="F20" s="227"/>
      <c r="G20" s="227"/>
      <c r="H20" s="227"/>
      <c r="I20" s="227"/>
      <c r="J20" s="227"/>
      <c r="K20" s="227"/>
      <c r="L20" s="227"/>
      <c r="M20" s="227"/>
      <c r="N20" s="123"/>
    </row>
    <row r="21" spans="1:20">
      <c r="A21" s="130"/>
      <c r="B21" s="130"/>
      <c r="C21" s="130"/>
      <c r="D21" s="130"/>
      <c r="E21" s="130"/>
      <c r="F21" s="130"/>
      <c r="G21" s="130"/>
      <c r="H21" s="130"/>
      <c r="I21" s="130"/>
      <c r="J21" s="130"/>
      <c r="K21" s="130"/>
      <c r="L21" s="130"/>
      <c r="M21" s="130"/>
      <c r="N21" s="123"/>
      <c r="R21" s="3"/>
      <c r="S21" s="3"/>
      <c r="T21" s="3"/>
    </row>
    <row r="22" spans="1:20" s="3" customFormat="1" ht="13.9" customHeight="1">
      <c r="A22" s="141"/>
      <c r="B22" s="142"/>
      <c r="C22" s="142"/>
      <c r="D22" s="143"/>
      <c r="E22" s="143"/>
      <c r="F22" s="143"/>
      <c r="G22" s="143"/>
      <c r="H22" s="143"/>
      <c r="I22" s="143"/>
      <c r="J22" s="143"/>
      <c r="K22" s="143"/>
      <c r="L22" s="143"/>
      <c r="M22" s="142"/>
      <c r="N22" s="123"/>
      <c r="O22" s="87"/>
      <c r="P22" s="6"/>
      <c r="R22" s="1"/>
      <c r="S22" s="1"/>
      <c r="T22" s="1"/>
    </row>
    <row r="23" spans="1:20" ht="25.15" customHeight="1">
      <c r="A23" s="130"/>
      <c r="B23" s="130"/>
      <c r="C23" s="236" t="s">
        <v>6</v>
      </c>
      <c r="D23" s="236"/>
      <c r="E23" s="237">
        <f>SUM('②申請・実績一覧（R7.1～R7.3版） '!O35)</f>
        <v>0</v>
      </c>
      <c r="F23" s="238"/>
      <c r="G23" s="238"/>
      <c r="H23" s="239"/>
      <c r="I23" s="144" t="s">
        <v>1</v>
      </c>
      <c r="J23" s="130" t="s">
        <v>8</v>
      </c>
      <c r="K23" s="130"/>
      <c r="L23" s="130"/>
      <c r="M23" s="130"/>
      <c r="N23" s="123"/>
      <c r="O23" s="2" t="s">
        <v>156</v>
      </c>
      <c r="P23" s="7">
        <f>E23</f>
        <v>0</v>
      </c>
    </row>
    <row r="24" spans="1:20">
      <c r="A24" s="130"/>
      <c r="B24" s="130"/>
      <c r="C24" s="130"/>
      <c r="D24" s="130"/>
      <c r="E24" s="130"/>
      <c r="F24" s="130"/>
      <c r="G24" s="130"/>
      <c r="H24" s="130"/>
      <c r="I24" s="130"/>
      <c r="J24" s="130"/>
      <c r="K24" s="130"/>
      <c r="L24" s="130"/>
      <c r="M24" s="130"/>
      <c r="N24" s="123"/>
    </row>
    <row r="25" spans="1:20" ht="30" customHeight="1">
      <c r="A25" s="227" t="s">
        <v>2653</v>
      </c>
      <c r="B25" s="228"/>
      <c r="C25" s="228"/>
      <c r="D25" s="228"/>
      <c r="E25" s="228"/>
      <c r="F25" s="228"/>
      <c r="G25" s="228"/>
      <c r="H25" s="228"/>
      <c r="I25" s="228"/>
      <c r="J25" s="228"/>
      <c r="K25" s="228"/>
      <c r="L25" s="228"/>
      <c r="M25" s="228"/>
      <c r="N25" s="123"/>
    </row>
    <row r="26" spans="1:20" ht="24.75" customHeight="1">
      <c r="A26" s="130"/>
      <c r="B26" s="245" t="s">
        <v>9</v>
      </c>
      <c r="C26" s="246"/>
      <c r="D26" s="145"/>
      <c r="E26" s="130"/>
      <c r="F26" s="146"/>
      <c r="G26" s="146"/>
      <c r="H26" s="146"/>
      <c r="I26" s="146"/>
      <c r="J26" s="146"/>
      <c r="K26" s="146"/>
      <c r="L26" s="146"/>
      <c r="M26" s="130"/>
      <c r="N26" s="123"/>
      <c r="O26" s="2" t="s">
        <v>157</v>
      </c>
      <c r="P26" s="4">
        <f>D26</f>
        <v>0</v>
      </c>
    </row>
    <row r="27" spans="1:20" ht="5.45" customHeight="1">
      <c r="A27" s="130"/>
      <c r="B27" s="130"/>
      <c r="C27" s="130"/>
      <c r="D27" s="130"/>
      <c r="E27" s="130"/>
      <c r="F27" s="130"/>
      <c r="G27" s="130"/>
      <c r="H27" s="130"/>
      <c r="I27" s="130"/>
      <c r="J27" s="130"/>
      <c r="K27" s="130"/>
      <c r="L27" s="130"/>
      <c r="M27" s="130"/>
      <c r="N27" s="123"/>
    </row>
    <row r="28" spans="1:20" ht="5.45" customHeight="1">
      <c r="A28" s="130"/>
      <c r="B28" s="130"/>
      <c r="C28" s="130"/>
      <c r="D28" s="130"/>
      <c r="E28" s="130"/>
      <c r="F28" s="130"/>
      <c r="G28" s="130"/>
      <c r="H28" s="130"/>
      <c r="I28" s="130"/>
      <c r="J28" s="130"/>
      <c r="K28" s="130"/>
      <c r="L28" s="130"/>
      <c r="M28" s="130"/>
      <c r="N28" s="123"/>
    </row>
    <row r="29" spans="1:20" ht="5.45" customHeight="1">
      <c r="A29" s="130"/>
      <c r="B29" s="130"/>
      <c r="C29" s="130"/>
      <c r="D29" s="130"/>
      <c r="E29" s="130"/>
      <c r="F29" s="130"/>
      <c r="G29" s="130"/>
      <c r="H29" s="130"/>
      <c r="I29" s="130"/>
      <c r="J29" s="130"/>
      <c r="K29" s="130"/>
      <c r="L29" s="130"/>
      <c r="M29" s="130"/>
      <c r="N29" s="123"/>
    </row>
    <row r="30" spans="1:20" ht="5.45" customHeight="1">
      <c r="A30" s="130"/>
      <c r="B30" s="130"/>
      <c r="C30" s="130"/>
      <c r="D30" s="130"/>
      <c r="E30" s="130"/>
      <c r="F30" s="130"/>
      <c r="G30" s="130"/>
      <c r="H30" s="130"/>
      <c r="I30" s="130"/>
      <c r="J30" s="130"/>
      <c r="K30" s="130"/>
      <c r="L30" s="130"/>
      <c r="M30" s="130"/>
      <c r="N30" s="123"/>
    </row>
    <row r="31" spans="1:20" ht="17.45" customHeight="1">
      <c r="A31" s="130" t="s">
        <v>209</v>
      </c>
      <c r="B31" s="130"/>
      <c r="C31" s="130"/>
      <c r="D31" s="130"/>
      <c r="E31" s="130"/>
      <c r="F31" s="130"/>
      <c r="G31" s="130"/>
      <c r="H31" s="130"/>
      <c r="I31" s="130"/>
      <c r="J31" s="130"/>
      <c r="K31" s="130"/>
      <c r="L31" s="130"/>
      <c r="M31" s="130"/>
      <c r="N31" s="123"/>
      <c r="O31" s="2" t="s">
        <v>166</v>
      </c>
      <c r="P31" s="4">
        <f>D33</f>
        <v>0</v>
      </c>
    </row>
    <row r="32" spans="1:20">
      <c r="A32" s="130" t="s">
        <v>2654</v>
      </c>
      <c r="B32" s="130"/>
      <c r="C32" s="130"/>
      <c r="D32" s="130"/>
      <c r="E32" s="130"/>
      <c r="F32" s="130"/>
      <c r="G32" s="130"/>
      <c r="H32" s="130"/>
      <c r="I32" s="130"/>
      <c r="J32" s="130"/>
      <c r="K32" s="130"/>
      <c r="L32" s="130"/>
      <c r="M32" s="147" t="s">
        <v>2641</v>
      </c>
      <c r="N32" s="123"/>
      <c r="O32" s="2" t="s">
        <v>158</v>
      </c>
      <c r="P32" s="4" t="str">
        <f>I33&amp;J33&amp;K33&amp;L33</f>
        <v/>
      </c>
      <c r="Q32" s="1" t="str">
        <f>IF(P32="","",VLOOKUP(P32,金融機関コード,2,FALSE))</f>
        <v/>
      </c>
    </row>
    <row r="33" spans="1:18" ht="25.15" customHeight="1">
      <c r="A33" s="130"/>
      <c r="B33" s="247" t="s">
        <v>2</v>
      </c>
      <c r="C33" s="248"/>
      <c r="D33" s="249"/>
      <c r="E33" s="250"/>
      <c r="F33" s="250"/>
      <c r="G33" s="251" t="s">
        <v>3</v>
      </c>
      <c r="H33" s="252"/>
      <c r="I33" s="145"/>
      <c r="J33" s="145"/>
      <c r="K33" s="145"/>
      <c r="L33" s="145"/>
      <c r="M33" s="148" t="str">
        <f>Q32</f>
        <v/>
      </c>
      <c r="N33" s="123"/>
      <c r="O33" s="2" t="s">
        <v>159</v>
      </c>
      <c r="P33" s="4">
        <f>D34</f>
        <v>0</v>
      </c>
    </row>
    <row r="34" spans="1:18" ht="25.15" customHeight="1">
      <c r="A34" s="130"/>
      <c r="B34" s="269" t="s">
        <v>4</v>
      </c>
      <c r="C34" s="270"/>
      <c r="D34" s="273"/>
      <c r="E34" s="274"/>
      <c r="F34" s="274"/>
      <c r="G34" s="275" t="s">
        <v>5</v>
      </c>
      <c r="H34" s="276"/>
      <c r="I34" s="145"/>
      <c r="J34" s="145"/>
      <c r="K34" s="145"/>
      <c r="L34" s="130"/>
      <c r="M34" s="130"/>
      <c r="N34" s="123"/>
      <c r="O34" s="2" t="s">
        <v>160</v>
      </c>
      <c r="P34" s="4" t="str">
        <f>I34&amp;J34&amp;K34</f>
        <v/>
      </c>
    </row>
    <row r="35" spans="1:18" ht="25.15" customHeight="1">
      <c r="A35" s="130"/>
      <c r="B35" s="277" t="s">
        <v>7</v>
      </c>
      <c r="C35" s="278"/>
      <c r="D35" s="149"/>
      <c r="E35" s="130" t="s">
        <v>214</v>
      </c>
      <c r="F35" s="130"/>
      <c r="G35" s="130"/>
      <c r="H35" s="130"/>
      <c r="I35" s="130"/>
      <c r="J35" s="130"/>
      <c r="K35" s="130"/>
      <c r="L35" s="130"/>
      <c r="M35" s="130"/>
      <c r="N35" s="123"/>
      <c r="O35" s="2" t="s">
        <v>161</v>
      </c>
      <c r="P35" s="4">
        <f>D35</f>
        <v>0</v>
      </c>
      <c r="Q35" s="1" t="str">
        <f>IF(P35="01","普通",IF(P35="02","当座",IF(P35="04","貯蓄","")))</f>
        <v/>
      </c>
    </row>
    <row r="36" spans="1:18" ht="25.15" customHeight="1">
      <c r="A36" s="130"/>
      <c r="B36" s="271" t="s">
        <v>2644</v>
      </c>
      <c r="C36" s="272"/>
      <c r="D36" s="150"/>
      <c r="E36" s="150"/>
      <c r="F36" s="150"/>
      <c r="G36" s="150"/>
      <c r="H36" s="150"/>
      <c r="I36" s="150"/>
      <c r="J36" s="150"/>
      <c r="K36" s="151"/>
      <c r="L36" s="130"/>
      <c r="M36" s="130"/>
      <c r="N36" s="123"/>
      <c r="O36" s="2" t="s">
        <v>162</v>
      </c>
      <c r="P36" s="4" t="str">
        <f>D36&amp;E36&amp;F36&amp;G36&amp;H36&amp;I36&amp;J36</f>
        <v/>
      </c>
      <c r="Q36" s="1" t="s">
        <v>2645</v>
      </c>
      <c r="R36" s="1">
        <f>LEN(P36)</f>
        <v>0</v>
      </c>
    </row>
    <row r="37" spans="1:18" ht="35.1" customHeight="1">
      <c r="A37" s="130"/>
      <c r="B37" s="231" t="s">
        <v>16</v>
      </c>
      <c r="C37" s="232"/>
      <c r="D37" s="233"/>
      <c r="E37" s="234"/>
      <c r="F37" s="234"/>
      <c r="G37" s="234"/>
      <c r="H37" s="234"/>
      <c r="I37" s="234"/>
      <c r="J37" s="234"/>
      <c r="K37" s="234"/>
      <c r="L37" s="235"/>
      <c r="M37" s="130"/>
      <c r="N37" s="123"/>
      <c r="O37" s="2" t="s">
        <v>163</v>
      </c>
      <c r="P37" s="4" t="str">
        <f>DBCS(D37)</f>
        <v/>
      </c>
    </row>
    <row r="38" spans="1:18" ht="35.1" customHeight="1">
      <c r="A38" s="130"/>
      <c r="B38" s="243" t="s">
        <v>11</v>
      </c>
      <c r="C38" s="244"/>
      <c r="D38" s="240"/>
      <c r="E38" s="241"/>
      <c r="F38" s="241"/>
      <c r="G38" s="241"/>
      <c r="H38" s="241"/>
      <c r="I38" s="241"/>
      <c r="J38" s="241"/>
      <c r="K38" s="241"/>
      <c r="L38" s="242"/>
      <c r="M38" s="130"/>
      <c r="N38" s="123"/>
      <c r="O38" s="2" t="s">
        <v>164</v>
      </c>
      <c r="P38" s="4">
        <f>D38</f>
        <v>0</v>
      </c>
    </row>
    <row r="39" spans="1:18" ht="45" customHeight="1">
      <c r="A39" s="130"/>
      <c r="B39" s="271" t="s">
        <v>56</v>
      </c>
      <c r="C39" s="272"/>
      <c r="D39" s="152"/>
      <c r="E39" s="279" t="s">
        <v>2651</v>
      </c>
      <c r="F39" s="280"/>
      <c r="G39" s="280"/>
      <c r="H39" s="280"/>
      <c r="I39" s="280"/>
      <c r="J39" s="280"/>
      <c r="K39" s="280"/>
      <c r="L39" s="280"/>
      <c r="M39" s="280"/>
      <c r="N39" s="123"/>
      <c r="O39" s="2" t="s">
        <v>165</v>
      </c>
      <c r="P39" s="4">
        <f>D39</f>
        <v>0</v>
      </c>
    </row>
    <row r="40" spans="1:18" ht="30" customHeight="1">
      <c r="A40" s="130"/>
      <c r="B40" s="153" t="s">
        <v>0</v>
      </c>
      <c r="C40" s="226" t="s">
        <v>182</v>
      </c>
      <c r="D40" s="226"/>
      <c r="E40" s="226"/>
      <c r="F40" s="226"/>
      <c r="G40" s="226"/>
      <c r="H40" s="226"/>
      <c r="I40" s="226"/>
      <c r="J40" s="226"/>
      <c r="K40" s="226"/>
      <c r="L40" s="226"/>
      <c r="M40" s="130"/>
      <c r="N40" s="123"/>
      <c r="O40" s="2">
        <f>COUNTIF(D38,"*"&amp;H12&amp;"*")+COUNTIF(D38,"*"&amp;K12&amp;"*")</f>
        <v>0</v>
      </c>
      <c r="P40" s="4" t="s">
        <v>179</v>
      </c>
    </row>
    <row r="41" spans="1:18">
      <c r="A41" s="130"/>
      <c r="B41" s="154"/>
      <c r="C41" s="130"/>
      <c r="D41" s="130"/>
      <c r="E41" s="130"/>
      <c r="F41" s="130"/>
      <c r="G41" s="130"/>
      <c r="H41" s="130"/>
      <c r="I41" s="130"/>
      <c r="J41" s="130"/>
      <c r="K41" s="130"/>
      <c r="L41" s="130"/>
      <c r="M41" s="130"/>
      <c r="N41" s="123"/>
    </row>
    <row r="42" spans="1:18">
      <c r="A42" s="130"/>
      <c r="B42" s="154"/>
      <c r="C42" s="130"/>
      <c r="D42" s="130"/>
      <c r="E42" s="130"/>
      <c r="F42" s="130"/>
      <c r="G42" s="130"/>
      <c r="H42" s="130"/>
      <c r="I42" s="130"/>
      <c r="J42" s="130"/>
      <c r="K42" s="130"/>
      <c r="L42" s="130"/>
      <c r="M42" s="130"/>
      <c r="N42" s="123"/>
    </row>
    <row r="43" spans="1:18">
      <c r="A43" s="130"/>
      <c r="B43" s="154"/>
      <c r="C43" s="130"/>
      <c r="D43" s="130"/>
      <c r="E43" s="130"/>
      <c r="F43" s="130"/>
      <c r="G43" s="130"/>
      <c r="H43" s="130"/>
      <c r="I43" s="130"/>
      <c r="J43" s="130"/>
      <c r="K43" s="130"/>
      <c r="L43" s="130"/>
      <c r="M43" s="130"/>
      <c r="N43" s="123"/>
    </row>
    <row r="44" spans="1:18">
      <c r="A44" s="172" t="s">
        <v>2667</v>
      </c>
      <c r="B44" s="181"/>
      <c r="C44" s="172"/>
      <c r="D44" s="172"/>
      <c r="E44" s="172"/>
      <c r="F44" s="172"/>
      <c r="G44" s="172"/>
      <c r="H44" s="172"/>
      <c r="I44" s="172"/>
      <c r="J44" s="172"/>
      <c r="K44" s="172"/>
      <c r="L44" s="172"/>
      <c r="M44" s="172"/>
      <c r="N44" s="123"/>
    </row>
    <row r="45" spans="1:18">
      <c r="A45" s="172" t="s">
        <v>2668</v>
      </c>
      <c r="B45" s="181"/>
      <c r="C45" s="172"/>
      <c r="D45" s="172"/>
      <c r="E45" s="172"/>
      <c r="F45" s="172"/>
      <c r="G45" s="172"/>
      <c r="H45" s="172"/>
      <c r="I45" s="172"/>
      <c r="J45" s="172"/>
      <c r="K45" s="172"/>
      <c r="L45" s="172"/>
      <c r="M45" s="172"/>
      <c r="N45" s="123"/>
    </row>
    <row r="46" spans="1:18" ht="22.5" customHeight="1">
      <c r="A46" s="172"/>
      <c r="B46" s="220" t="s">
        <v>2669</v>
      </c>
      <c r="C46" s="221"/>
      <c r="D46" s="182"/>
      <c r="E46" s="172"/>
      <c r="F46" s="172"/>
      <c r="G46" s="172"/>
      <c r="H46" s="172"/>
      <c r="I46" s="172"/>
      <c r="J46" s="172"/>
      <c r="K46" s="172"/>
      <c r="L46" s="172"/>
      <c r="M46" s="172"/>
      <c r="N46" s="123"/>
    </row>
    <row r="47" spans="1:18">
      <c r="A47" s="130"/>
      <c r="B47" s="154"/>
      <c r="C47" s="130"/>
      <c r="D47" s="130"/>
      <c r="E47" s="130"/>
      <c r="F47" s="130"/>
      <c r="G47" s="130"/>
      <c r="H47" s="130"/>
      <c r="I47" s="130"/>
      <c r="J47" s="130"/>
      <c r="K47" s="130"/>
      <c r="L47" s="130"/>
      <c r="M47" s="130"/>
      <c r="N47" s="123"/>
    </row>
    <row r="48" spans="1:18">
      <c r="A48" s="130"/>
      <c r="B48" s="154"/>
      <c r="C48" s="130"/>
      <c r="D48" s="130"/>
      <c r="E48" s="130"/>
      <c r="F48" s="130"/>
      <c r="G48" s="130"/>
      <c r="H48" s="130"/>
      <c r="I48" s="130"/>
      <c r="J48" s="130"/>
      <c r="K48" s="130"/>
      <c r="L48" s="130"/>
      <c r="M48" s="130"/>
      <c r="N48" s="123"/>
    </row>
    <row r="49" spans="1:14">
      <c r="A49" s="130" t="s">
        <v>10</v>
      </c>
      <c r="B49" s="154"/>
      <c r="C49" s="130"/>
      <c r="D49" s="130"/>
      <c r="E49" s="130"/>
      <c r="F49" s="130"/>
      <c r="G49" s="130"/>
      <c r="H49" s="130"/>
      <c r="I49" s="130"/>
      <c r="J49" s="130"/>
      <c r="K49" s="130"/>
      <c r="L49" s="130"/>
      <c r="M49" s="130"/>
      <c r="N49" s="123"/>
    </row>
    <row r="50" spans="1:14">
      <c r="A50" s="130"/>
      <c r="B50" s="130"/>
      <c r="C50" s="130"/>
      <c r="D50" s="130"/>
      <c r="E50" s="130"/>
      <c r="F50" s="130"/>
      <c r="G50" s="130"/>
      <c r="H50" s="130"/>
      <c r="I50" s="130"/>
      <c r="J50" s="130"/>
      <c r="K50" s="130"/>
      <c r="L50" s="130"/>
      <c r="M50" s="130"/>
      <c r="N50" s="123"/>
    </row>
    <row r="51" spans="1:14">
      <c r="A51" s="130"/>
      <c r="B51" s="130"/>
      <c r="C51" s="130"/>
      <c r="D51" s="130"/>
      <c r="E51" s="130"/>
      <c r="F51" s="130"/>
      <c r="G51" s="130"/>
      <c r="H51" s="130"/>
      <c r="I51" s="130"/>
      <c r="J51" s="130"/>
      <c r="K51" s="130"/>
      <c r="L51" s="130"/>
      <c r="M51" s="130"/>
      <c r="N51" s="123"/>
    </row>
    <row r="52" spans="1:14">
      <c r="A52" s="130"/>
      <c r="B52" s="130"/>
      <c r="C52" s="130"/>
      <c r="D52" s="130"/>
      <c r="E52" s="130"/>
      <c r="F52" s="130"/>
      <c r="G52" s="130"/>
      <c r="H52" s="130"/>
      <c r="I52" s="130"/>
      <c r="J52" s="130"/>
      <c r="K52" s="130"/>
      <c r="L52" s="130"/>
      <c r="M52" s="130"/>
      <c r="N52" s="123"/>
    </row>
    <row r="53" spans="1:14" ht="30" customHeight="1">
      <c r="A53" s="137"/>
      <c r="B53" s="155"/>
      <c r="C53" s="155"/>
      <c r="D53" s="155"/>
      <c r="E53" s="155"/>
      <c r="F53" s="155"/>
      <c r="G53" s="155"/>
      <c r="H53" s="155"/>
      <c r="I53" s="155"/>
      <c r="J53" s="155"/>
      <c r="K53" s="155"/>
      <c r="L53" s="155"/>
      <c r="M53" s="156"/>
      <c r="N53" s="123"/>
    </row>
    <row r="54" spans="1:14" ht="30" customHeight="1">
      <c r="A54" s="137"/>
      <c r="B54" s="155"/>
      <c r="C54" s="155"/>
      <c r="D54" s="155"/>
      <c r="E54" s="155"/>
      <c r="F54" s="155"/>
      <c r="G54" s="155"/>
      <c r="H54" s="155"/>
      <c r="I54" s="155"/>
      <c r="J54" s="155"/>
      <c r="K54" s="155"/>
      <c r="L54" s="155"/>
      <c r="M54" s="157"/>
      <c r="N54" s="123"/>
    </row>
    <row r="55" spans="1:14" ht="30" customHeight="1">
      <c r="A55" s="153"/>
      <c r="B55" s="155"/>
      <c r="C55" s="155"/>
      <c r="D55" s="155"/>
      <c r="E55" s="155"/>
      <c r="F55" s="155"/>
      <c r="G55" s="155"/>
      <c r="H55" s="155"/>
      <c r="I55" s="155"/>
      <c r="J55" s="155"/>
      <c r="K55" s="155"/>
      <c r="L55" s="155"/>
      <c r="M55" s="156"/>
      <c r="N55" s="123"/>
    </row>
    <row r="56" spans="1:14" ht="30" customHeight="1">
      <c r="A56" s="137"/>
      <c r="B56" s="155"/>
      <c r="C56" s="155"/>
      <c r="D56" s="155"/>
      <c r="E56" s="155"/>
      <c r="F56" s="155"/>
      <c r="G56" s="155"/>
      <c r="H56" s="155"/>
      <c r="I56" s="155"/>
      <c r="J56" s="155"/>
      <c r="K56" s="155"/>
      <c r="L56" s="155"/>
      <c r="M56" s="156"/>
      <c r="N56" s="123"/>
    </row>
    <row r="57" spans="1:14" ht="30" customHeight="1">
      <c r="A57" s="137"/>
      <c r="B57" s="155"/>
      <c r="C57" s="155"/>
      <c r="D57" s="155"/>
      <c r="E57" s="155"/>
      <c r="F57" s="155"/>
      <c r="G57" s="155"/>
      <c r="H57" s="155"/>
      <c r="I57" s="155"/>
      <c r="J57" s="155"/>
      <c r="K57" s="155"/>
      <c r="L57" s="155"/>
      <c r="M57" s="157"/>
      <c r="N57" s="123"/>
    </row>
    <row r="58" spans="1:14" ht="30" customHeight="1">
      <c r="A58" s="153"/>
      <c r="B58" s="158"/>
      <c r="C58" s="158"/>
      <c r="D58" s="158"/>
      <c r="E58" s="158"/>
      <c r="F58" s="158"/>
      <c r="G58" s="158"/>
      <c r="H58" s="158"/>
      <c r="I58" s="158"/>
      <c r="J58" s="158"/>
      <c r="K58" s="158"/>
      <c r="L58" s="158"/>
      <c r="M58" s="156"/>
      <c r="N58" s="123"/>
    </row>
    <row r="59" spans="1:14">
      <c r="A59" s="130"/>
      <c r="B59" s="130"/>
      <c r="C59" s="130"/>
      <c r="D59" s="130"/>
      <c r="E59" s="130"/>
      <c r="F59" s="130"/>
      <c r="G59" s="130"/>
      <c r="H59" s="130"/>
      <c r="I59" s="130"/>
      <c r="J59" s="130"/>
      <c r="K59" s="130"/>
      <c r="L59" s="130"/>
      <c r="M59" s="130"/>
      <c r="N59" s="123"/>
    </row>
    <row r="60" spans="1:14">
      <c r="A60" s="130"/>
      <c r="B60" s="130"/>
      <c r="C60" s="130"/>
      <c r="D60" s="130"/>
      <c r="E60" s="130"/>
      <c r="F60" s="130"/>
      <c r="G60" s="130"/>
      <c r="H60" s="130"/>
      <c r="I60" s="130"/>
      <c r="J60" s="130"/>
      <c r="K60" s="130"/>
      <c r="L60" s="130"/>
      <c r="M60" s="130"/>
      <c r="N60" s="123"/>
    </row>
    <row r="61" spans="1:14">
      <c r="A61" s="130"/>
      <c r="B61" s="130"/>
      <c r="C61" s="130"/>
      <c r="D61" s="130"/>
      <c r="E61" s="130"/>
      <c r="F61" s="130"/>
      <c r="G61" s="130"/>
      <c r="H61" s="130"/>
      <c r="I61" s="130"/>
      <c r="J61" s="130"/>
      <c r="K61" s="130"/>
      <c r="L61" s="130"/>
      <c r="M61" s="130"/>
      <c r="N61" s="123"/>
    </row>
    <row r="62" spans="1:14">
      <c r="A62" s="130"/>
      <c r="B62" s="130"/>
      <c r="C62" s="130"/>
      <c r="D62" s="130"/>
      <c r="E62" s="130"/>
      <c r="F62" s="130"/>
      <c r="G62" s="130"/>
      <c r="H62" s="130"/>
      <c r="I62" s="130"/>
      <c r="J62" s="130"/>
      <c r="K62" s="130"/>
      <c r="L62" s="130"/>
      <c r="M62" s="130"/>
      <c r="N62" s="123"/>
    </row>
    <row r="63" spans="1:14">
      <c r="A63" s="130"/>
      <c r="B63" s="130"/>
      <c r="C63" s="130"/>
      <c r="D63" s="130"/>
      <c r="E63" s="130"/>
      <c r="F63" s="130"/>
      <c r="G63" s="130"/>
      <c r="H63" s="130"/>
      <c r="I63" s="130"/>
      <c r="J63" s="130"/>
      <c r="K63" s="130"/>
      <c r="L63" s="130"/>
      <c r="M63" s="130"/>
      <c r="N63" s="123"/>
    </row>
    <row r="64" spans="1:14">
      <c r="A64" s="130"/>
      <c r="B64" s="130"/>
      <c r="C64" s="130"/>
      <c r="D64" s="130"/>
      <c r="E64" s="130"/>
      <c r="F64" s="130"/>
      <c r="G64" s="130"/>
      <c r="H64" s="130"/>
      <c r="I64" s="130"/>
      <c r="J64" s="130"/>
      <c r="K64" s="130"/>
      <c r="L64" s="130"/>
      <c r="M64" s="130"/>
      <c r="N64" s="123"/>
    </row>
    <row r="65" spans="1:14">
      <c r="A65" s="130"/>
      <c r="B65" s="130"/>
      <c r="C65" s="130"/>
      <c r="D65" s="130"/>
      <c r="E65" s="130"/>
      <c r="F65" s="130"/>
      <c r="G65" s="130"/>
      <c r="H65" s="130"/>
      <c r="I65" s="130"/>
      <c r="J65" s="130"/>
      <c r="K65" s="130"/>
      <c r="L65" s="130"/>
      <c r="M65" s="130"/>
      <c r="N65" s="123"/>
    </row>
    <row r="66" spans="1:14">
      <c r="A66" s="130"/>
      <c r="B66" s="130"/>
      <c r="C66" s="130"/>
      <c r="D66" s="130"/>
      <c r="E66" s="130"/>
      <c r="F66" s="130"/>
      <c r="G66" s="130"/>
      <c r="H66" s="130"/>
      <c r="I66" s="130"/>
      <c r="J66" s="130"/>
      <c r="K66" s="130"/>
      <c r="L66" s="130"/>
      <c r="M66" s="130"/>
      <c r="N66" s="123"/>
    </row>
    <row r="67" spans="1:14">
      <c r="A67" s="130"/>
      <c r="B67" s="130"/>
      <c r="C67" s="130"/>
      <c r="D67" s="130"/>
      <c r="E67" s="130"/>
      <c r="F67" s="130"/>
      <c r="G67" s="130"/>
      <c r="H67" s="130"/>
      <c r="I67" s="130"/>
      <c r="J67" s="130"/>
      <c r="K67" s="130"/>
      <c r="L67" s="130"/>
      <c r="M67" s="130"/>
      <c r="N67" s="123"/>
    </row>
    <row r="68" spans="1:14">
      <c r="A68" s="130"/>
      <c r="B68" s="130"/>
      <c r="C68" s="130"/>
      <c r="D68" s="130"/>
      <c r="E68" s="130"/>
      <c r="F68" s="130"/>
      <c r="G68" s="130"/>
      <c r="H68" s="130"/>
      <c r="I68" s="130"/>
      <c r="J68" s="130"/>
      <c r="K68" s="130"/>
      <c r="L68" s="130"/>
      <c r="M68" s="130"/>
      <c r="N68" s="123"/>
    </row>
    <row r="69" spans="1:14">
      <c r="A69" s="130"/>
      <c r="B69" s="130"/>
      <c r="C69" s="130"/>
      <c r="D69" s="130"/>
      <c r="E69" s="130"/>
      <c r="F69" s="130"/>
      <c r="G69" s="130"/>
      <c r="H69" s="130"/>
      <c r="I69" s="130"/>
      <c r="J69" s="130"/>
      <c r="K69" s="130"/>
      <c r="L69" s="130"/>
      <c r="M69" s="130"/>
      <c r="N69" s="123"/>
    </row>
    <row r="70" spans="1:14">
      <c r="A70" s="130"/>
      <c r="B70" s="130"/>
      <c r="C70" s="130"/>
      <c r="D70" s="130"/>
      <c r="E70" s="130"/>
      <c r="F70" s="130"/>
      <c r="G70" s="130"/>
      <c r="H70" s="130"/>
      <c r="I70" s="130"/>
      <c r="J70" s="130"/>
      <c r="K70" s="130"/>
      <c r="L70" s="130"/>
      <c r="M70" s="130"/>
      <c r="N70" s="123"/>
    </row>
    <row r="71" spans="1:14">
      <c r="A71" s="130"/>
      <c r="B71" s="130"/>
      <c r="C71" s="130"/>
      <c r="D71" s="130"/>
      <c r="E71" s="130"/>
      <c r="F71" s="130"/>
      <c r="G71" s="130"/>
      <c r="H71" s="130"/>
      <c r="I71" s="130"/>
      <c r="J71" s="130"/>
      <c r="K71" s="130"/>
      <c r="L71" s="130"/>
      <c r="M71" s="130"/>
      <c r="N71" s="123"/>
    </row>
    <row r="72" spans="1:14">
      <c r="A72" s="130"/>
      <c r="B72" s="130"/>
      <c r="C72" s="130"/>
      <c r="D72" s="130"/>
      <c r="E72" s="130"/>
      <c r="F72" s="130"/>
      <c r="G72" s="130"/>
      <c r="H72" s="130"/>
      <c r="I72" s="130"/>
      <c r="J72" s="130"/>
      <c r="K72" s="130"/>
      <c r="L72" s="130"/>
      <c r="M72" s="130"/>
      <c r="N72" s="123"/>
    </row>
    <row r="73" spans="1:14">
      <c r="A73" s="130"/>
      <c r="B73" s="130"/>
      <c r="C73" s="130"/>
      <c r="D73" s="130"/>
      <c r="E73" s="130"/>
      <c r="F73" s="130"/>
      <c r="G73" s="130"/>
      <c r="H73" s="130"/>
      <c r="I73" s="130"/>
      <c r="J73" s="130"/>
      <c r="K73" s="130"/>
      <c r="L73" s="130"/>
      <c r="M73" s="130"/>
      <c r="N73" s="123"/>
    </row>
    <row r="74" spans="1:14">
      <c r="A74" s="130"/>
      <c r="B74" s="130"/>
      <c r="C74" s="130"/>
      <c r="D74" s="130"/>
      <c r="E74" s="130"/>
      <c r="F74" s="130"/>
      <c r="G74" s="130"/>
      <c r="H74" s="130"/>
      <c r="I74" s="130"/>
      <c r="J74" s="130"/>
      <c r="K74" s="130"/>
      <c r="L74" s="130"/>
      <c r="M74" s="130"/>
      <c r="N74" s="123"/>
    </row>
    <row r="75" spans="1:14">
      <c r="A75" s="130"/>
      <c r="B75" s="130"/>
      <c r="C75" s="130"/>
      <c r="D75" s="130"/>
      <c r="E75" s="130"/>
      <c r="F75" s="130"/>
      <c r="G75" s="130"/>
      <c r="H75" s="130"/>
      <c r="I75" s="130"/>
      <c r="J75" s="130"/>
      <c r="K75" s="130"/>
      <c r="L75" s="130"/>
      <c r="M75" s="130"/>
      <c r="N75" s="123"/>
    </row>
    <row r="76" spans="1:14">
      <c r="A76" s="130"/>
      <c r="B76" s="130"/>
      <c r="C76" s="130"/>
      <c r="D76" s="130"/>
      <c r="E76" s="130"/>
      <c r="F76" s="130"/>
      <c r="G76" s="130"/>
      <c r="H76" s="130"/>
      <c r="I76" s="130"/>
      <c r="J76" s="130"/>
      <c r="K76" s="130"/>
      <c r="L76" s="130"/>
      <c r="M76" s="130"/>
      <c r="N76" s="123"/>
    </row>
    <row r="77" spans="1:14">
      <c r="A77" s="122"/>
      <c r="B77" s="122"/>
      <c r="C77" s="122"/>
      <c r="D77" s="122"/>
      <c r="E77" s="122"/>
      <c r="F77" s="122"/>
      <c r="G77" s="122"/>
      <c r="H77" s="122"/>
      <c r="I77" s="122"/>
      <c r="J77" s="122"/>
      <c r="K77" s="122"/>
      <c r="L77" s="122"/>
      <c r="M77" s="122"/>
      <c r="N77" s="123"/>
    </row>
    <row r="78" spans="1:14">
      <c r="A78" s="122"/>
      <c r="B78" s="122"/>
      <c r="C78" s="122"/>
      <c r="D78" s="122"/>
      <c r="E78" s="122"/>
      <c r="F78" s="122"/>
      <c r="G78" s="122"/>
      <c r="H78" s="122"/>
      <c r="I78" s="122"/>
      <c r="J78" s="122"/>
      <c r="K78" s="122"/>
      <c r="L78" s="122"/>
      <c r="M78" s="122"/>
      <c r="N78" s="123"/>
    </row>
    <row r="79" spans="1:14">
      <c r="A79" s="122"/>
      <c r="B79" s="122"/>
      <c r="C79" s="122"/>
      <c r="D79" s="122"/>
      <c r="E79" s="122"/>
      <c r="F79" s="122"/>
      <c r="G79" s="122"/>
      <c r="H79" s="122"/>
      <c r="I79" s="122"/>
      <c r="J79" s="122"/>
      <c r="K79" s="122"/>
      <c r="L79" s="122"/>
      <c r="M79" s="122"/>
      <c r="N79" s="123"/>
    </row>
    <row r="80" spans="1:14">
      <c r="A80" s="122"/>
      <c r="B80" s="122"/>
      <c r="C80" s="122"/>
      <c r="D80" s="122"/>
      <c r="E80" s="122"/>
      <c r="F80" s="122"/>
      <c r="G80" s="122"/>
      <c r="H80" s="122"/>
      <c r="I80" s="122"/>
      <c r="J80" s="122"/>
      <c r="K80" s="122"/>
      <c r="L80" s="122"/>
      <c r="M80" s="122"/>
    </row>
    <row r="81" spans="1:13">
      <c r="A81" s="122"/>
      <c r="B81" s="122"/>
      <c r="C81" s="122"/>
      <c r="D81" s="122"/>
      <c r="E81" s="122"/>
      <c r="F81" s="122"/>
      <c r="G81" s="122"/>
      <c r="H81" s="122"/>
      <c r="I81" s="122"/>
      <c r="J81" s="122"/>
      <c r="K81" s="122"/>
      <c r="L81" s="122"/>
      <c r="M81" s="122"/>
    </row>
    <row r="82" spans="1:13">
      <c r="A82" s="122"/>
      <c r="B82" s="122"/>
      <c r="C82" s="122"/>
      <c r="D82" s="122"/>
      <c r="E82" s="122"/>
      <c r="F82" s="122"/>
      <c r="G82" s="122"/>
      <c r="H82" s="122"/>
      <c r="I82" s="122"/>
      <c r="J82" s="122"/>
      <c r="K82" s="122"/>
      <c r="L82" s="122"/>
      <c r="M82" s="122"/>
    </row>
    <row r="83" spans="1:13">
      <c r="A83" s="122"/>
      <c r="B83" s="122"/>
      <c r="C83" s="122"/>
      <c r="D83" s="122"/>
      <c r="E83" s="122"/>
      <c r="F83" s="122"/>
      <c r="G83" s="122"/>
      <c r="H83" s="122"/>
      <c r="I83" s="122"/>
      <c r="J83" s="122"/>
      <c r="K83" s="122"/>
      <c r="L83" s="122"/>
      <c r="M83" s="122"/>
    </row>
    <row r="84" spans="1:13">
      <c r="A84" s="122"/>
      <c r="B84" s="122"/>
      <c r="C84" s="122"/>
      <c r="D84" s="122"/>
      <c r="E84" s="122"/>
      <c r="F84" s="122"/>
      <c r="G84" s="122"/>
      <c r="H84" s="122"/>
      <c r="I84" s="122"/>
      <c r="J84" s="122"/>
      <c r="K84" s="122"/>
      <c r="L84" s="122"/>
      <c r="M84" s="122"/>
    </row>
    <row r="85" spans="1:13">
      <c r="A85" s="122"/>
      <c r="B85" s="122"/>
      <c r="C85" s="122"/>
      <c r="D85" s="122"/>
      <c r="E85" s="122"/>
      <c r="F85" s="122"/>
      <c r="G85" s="122"/>
      <c r="H85" s="122"/>
      <c r="I85" s="122"/>
      <c r="J85" s="122"/>
      <c r="K85" s="122"/>
      <c r="L85" s="122"/>
      <c r="M85" s="122"/>
    </row>
    <row r="86" spans="1:13">
      <c r="A86" s="122"/>
      <c r="B86" s="122"/>
      <c r="C86" s="122"/>
      <c r="D86" s="122"/>
      <c r="E86" s="122"/>
      <c r="F86" s="122"/>
      <c r="G86" s="122"/>
      <c r="H86" s="122"/>
      <c r="I86" s="122"/>
      <c r="J86" s="122"/>
      <c r="K86" s="122"/>
      <c r="L86" s="122"/>
      <c r="M86" s="122"/>
    </row>
    <row r="87" spans="1:13">
      <c r="A87" s="122"/>
      <c r="B87" s="122"/>
      <c r="C87" s="122"/>
      <c r="D87" s="122"/>
      <c r="E87" s="122"/>
      <c r="F87" s="122"/>
      <c r="G87" s="122"/>
      <c r="H87" s="122"/>
      <c r="I87" s="122"/>
      <c r="J87" s="122"/>
      <c r="K87" s="122"/>
      <c r="L87" s="122"/>
      <c r="M87" s="122"/>
    </row>
    <row r="88" spans="1:13">
      <c r="A88" s="122"/>
      <c r="B88" s="122"/>
      <c r="C88" s="122"/>
      <c r="D88" s="122"/>
      <c r="E88" s="122"/>
      <c r="F88" s="122"/>
      <c r="G88" s="122"/>
      <c r="H88" s="122"/>
      <c r="I88" s="122"/>
      <c r="J88" s="122"/>
      <c r="K88" s="122"/>
      <c r="L88" s="122"/>
      <c r="M88" s="122"/>
    </row>
    <row r="89" spans="1:13">
      <c r="A89" s="122"/>
      <c r="B89" s="122"/>
      <c r="C89" s="122"/>
      <c r="D89" s="122"/>
      <c r="E89" s="122"/>
      <c r="F89" s="122"/>
      <c r="G89" s="122"/>
      <c r="H89" s="122"/>
      <c r="I89" s="122"/>
      <c r="J89" s="122"/>
      <c r="K89" s="122"/>
      <c r="L89" s="122"/>
      <c r="M89" s="122"/>
    </row>
    <row r="90" spans="1:13">
      <c r="A90" s="122"/>
      <c r="B90" s="122"/>
      <c r="C90" s="122"/>
      <c r="D90" s="122"/>
      <c r="E90" s="122"/>
      <c r="F90" s="122"/>
      <c r="G90" s="122"/>
      <c r="H90" s="122"/>
      <c r="I90" s="122"/>
      <c r="J90" s="122"/>
      <c r="K90" s="122"/>
      <c r="L90" s="122"/>
      <c r="M90" s="122"/>
    </row>
    <row r="91" spans="1:13">
      <c r="A91" s="122"/>
      <c r="B91" s="122"/>
      <c r="C91" s="122"/>
      <c r="D91" s="122"/>
      <c r="E91" s="122"/>
      <c r="F91" s="122"/>
      <c r="G91" s="122"/>
      <c r="H91" s="122"/>
      <c r="I91" s="122"/>
      <c r="J91" s="122"/>
      <c r="K91" s="122"/>
      <c r="L91" s="122"/>
      <c r="M91" s="122"/>
    </row>
    <row r="92" spans="1:13">
      <c r="A92" s="122"/>
      <c r="B92" s="122"/>
      <c r="C92" s="122"/>
      <c r="D92" s="122"/>
      <c r="E92" s="122"/>
      <c r="F92" s="122"/>
      <c r="G92" s="122"/>
      <c r="H92" s="122"/>
      <c r="I92" s="122"/>
      <c r="J92" s="122"/>
      <c r="K92" s="122"/>
      <c r="L92" s="122"/>
      <c r="M92" s="122"/>
    </row>
  </sheetData>
  <mergeCells count="45">
    <mergeCell ref="D8:G9"/>
    <mergeCell ref="D10:G10"/>
    <mergeCell ref="D11:G11"/>
    <mergeCell ref="D12:G12"/>
    <mergeCell ref="A25:M25"/>
    <mergeCell ref="K12:L12"/>
    <mergeCell ref="B34:C34"/>
    <mergeCell ref="B39:C39"/>
    <mergeCell ref="D34:F34"/>
    <mergeCell ref="G34:H34"/>
    <mergeCell ref="B35:C35"/>
    <mergeCell ref="B36:C36"/>
    <mergeCell ref="E39:M39"/>
    <mergeCell ref="G33:H33"/>
    <mergeCell ref="A4:M4"/>
    <mergeCell ref="A20:M20"/>
    <mergeCell ref="B6:E6"/>
    <mergeCell ref="D15:G15"/>
    <mergeCell ref="H15:J15"/>
    <mergeCell ref="K15:M15"/>
    <mergeCell ref="D16:G16"/>
    <mergeCell ref="H16:J16"/>
    <mergeCell ref="K16:M16"/>
    <mergeCell ref="H10:M10"/>
    <mergeCell ref="H11:M11"/>
    <mergeCell ref="H9:M9"/>
    <mergeCell ref="H12:I12"/>
    <mergeCell ref="A17:C17"/>
    <mergeCell ref="D17:M17"/>
    <mergeCell ref="B46:C46"/>
    <mergeCell ref="K2:L2"/>
    <mergeCell ref="K3:M3"/>
    <mergeCell ref="C40:L40"/>
    <mergeCell ref="A14:M14"/>
    <mergeCell ref="A15:C15"/>
    <mergeCell ref="A16:C16"/>
    <mergeCell ref="B37:C37"/>
    <mergeCell ref="D37:L37"/>
    <mergeCell ref="C23:D23"/>
    <mergeCell ref="E23:H23"/>
    <mergeCell ref="D38:L38"/>
    <mergeCell ref="B38:C38"/>
    <mergeCell ref="B26:C26"/>
    <mergeCell ref="B33:C33"/>
    <mergeCell ref="D33:F33"/>
  </mergeCells>
  <phoneticPr fontId="2"/>
  <conditionalFormatting sqref="E39:M39">
    <cfRule type="expression" dxfId="33" priority="5">
      <formula>$O$40&lt;&gt;2</formula>
    </cfRule>
  </conditionalFormatting>
  <conditionalFormatting sqref="D26">
    <cfRule type="expression" dxfId="32" priority="3">
      <formula>$D$26&lt;&gt;"○"</formula>
    </cfRule>
  </conditionalFormatting>
  <conditionalFormatting sqref="D36:J36">
    <cfRule type="expression" dxfId="31" priority="2">
      <formula>$R$36&lt;&gt;7</formula>
    </cfRule>
  </conditionalFormatting>
  <conditionalFormatting sqref="D46">
    <cfRule type="expression" dxfId="30" priority="1">
      <formula>$D$26&lt;&gt;"○"</formula>
    </cfRule>
  </conditionalFormatting>
  <dataValidations count="8">
    <dataValidation imeMode="halfKatakana" allowBlank="1" showInputMessage="1" showErrorMessage="1" sqref="D37:L37" xr:uid="{00000000-0002-0000-0000-000000000000}"/>
    <dataValidation imeMode="fullKatakana" allowBlank="1" showInputMessage="1" showErrorMessage="1" sqref="H10:M10" xr:uid="{00000000-0002-0000-0000-000001000000}"/>
    <dataValidation imeMode="halfAlpha" allowBlank="1" showInputMessage="1" showErrorMessage="1" sqref="I8 I33:L33 I34:K34 K8" xr:uid="{00000000-0002-0000-0000-000002000000}"/>
    <dataValidation type="list" allowBlank="1" showInputMessage="1" showErrorMessage="1" sqref="D39" xr:uid="{00000000-0002-0000-0000-000003000000}">
      <formula1>"有,無"</formula1>
    </dataValidation>
    <dataValidation type="list" allowBlank="1" showInputMessage="1" showErrorMessage="1" sqref="D26 D46" xr:uid="{00000000-0002-0000-0000-000004000000}">
      <formula1>"○"</formula1>
    </dataValidation>
    <dataValidation type="list" imeMode="halfAlpha" allowBlank="1" showInputMessage="1" showErrorMessage="1" sqref="D35" xr:uid="{00000000-0002-0000-0000-000005000000}">
      <formula1>"01,02,04"</formula1>
    </dataValidation>
    <dataValidation type="date" operator="greaterThanOrEqual" allowBlank="1" showInputMessage="1" showErrorMessage="1" sqref="B6:E6" xr:uid="{00000000-0002-0000-0000-000006000000}">
      <formula1>44946</formula1>
    </dataValidation>
    <dataValidation imeMode="halfAlpha" allowBlank="1" showInputMessage="1" showErrorMessage="1" promptTitle="口座番号" prompt="右詰めで空白は「0」を入力してください。" sqref="D36:J36" xr:uid="{00000000-0002-0000-0000-000007000000}"/>
  </dataValidations>
  <printOptions horizontalCentered="1"/>
  <pageMargins left="0.39370078740157483" right="0.39370078740157483" top="0.39370078740157483" bottom="0.39370078740157483" header="0.31496062992125984" footer="0.31496062992125984"/>
  <pageSetup paperSize="9" orientation="portrait" r:id="rId1"/>
  <rowBreaks count="1" manualBreakCount="1">
    <brk id="42"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T56"/>
  <sheetViews>
    <sheetView showGridLines="0" tabSelected="1" zoomScale="75" zoomScaleNormal="75" zoomScaleSheetLayoutView="80" workbookViewId="0">
      <pane xSplit="2" ySplit="4" topLeftCell="C5" activePane="bottomRight" state="frozen"/>
      <selection activeCell="N25" sqref="N25"/>
      <selection pane="topRight" activeCell="N25" sqref="N25"/>
      <selection pane="bottomLeft" activeCell="N25" sqref="N25"/>
      <selection pane="bottomRight" activeCell="P2" sqref="P2"/>
    </sheetView>
  </sheetViews>
  <sheetFormatPr defaultColWidth="2.125" defaultRowHeight="13.5"/>
  <cols>
    <col min="1" max="1" width="2.125" style="8"/>
    <col min="2" max="2" width="3.375" style="8" customWidth="1"/>
    <col min="3" max="3" width="10.375" style="8" customWidth="1"/>
    <col min="4" max="4" width="25.875" style="8" customWidth="1"/>
    <col min="5" max="5" width="12.375" style="19" customWidth="1"/>
    <col min="6" max="6" width="27.5" style="8" bestFit="1" customWidth="1"/>
    <col min="7" max="7" width="8.25" style="8" bestFit="1" customWidth="1"/>
    <col min="8" max="8" width="23.375" style="8" customWidth="1"/>
    <col min="9" max="9" width="17.75" style="8" customWidth="1"/>
    <col min="10" max="10" width="8.375" style="8" bestFit="1" customWidth="1"/>
    <col min="11" max="13" width="12.625" style="106" customWidth="1"/>
    <col min="14" max="14" width="11.625" style="106" bestFit="1" customWidth="1"/>
    <col min="15" max="15" width="15.375" style="8" customWidth="1"/>
    <col min="16" max="16" width="21.125" style="8" customWidth="1"/>
    <col min="17" max="17" width="20.5" style="8" customWidth="1"/>
    <col min="18" max="18" width="7.125" style="109" customWidth="1"/>
    <col min="19" max="19" width="2.125" style="106"/>
    <col min="20" max="20" width="8.75" style="8" customWidth="1"/>
    <col min="21" max="21" width="11.375" style="8" customWidth="1"/>
    <col min="22" max="36" width="8.5" style="8" customWidth="1"/>
    <col min="37" max="37" width="10.375" style="8" customWidth="1"/>
    <col min="38" max="39" width="5.375" style="19" customWidth="1"/>
    <col min="40" max="42" width="9.125" style="8" customWidth="1"/>
    <col min="43" max="43" width="10.375" style="8" customWidth="1"/>
    <col min="44" max="44" width="18.875" style="8" customWidth="1"/>
    <col min="45" max="46" width="10.375" style="8" customWidth="1"/>
    <col min="47" max="16384" width="2.125" style="8"/>
  </cols>
  <sheetData>
    <row r="1" spans="1:46" ht="14.25">
      <c r="A1" s="130" t="s">
        <v>2658</v>
      </c>
      <c r="B1" s="115"/>
      <c r="C1" s="115"/>
      <c r="D1" s="115"/>
      <c r="E1" s="116"/>
      <c r="F1" s="115"/>
      <c r="G1" s="115"/>
      <c r="H1" s="115"/>
      <c r="I1" s="115"/>
      <c r="J1" s="115"/>
      <c r="K1" s="115"/>
      <c r="L1" s="115"/>
      <c r="M1" s="115"/>
      <c r="N1" s="115"/>
      <c r="O1" s="115"/>
      <c r="P1" s="118" t="s">
        <v>2656</v>
      </c>
      <c r="Q1" s="115"/>
      <c r="R1" s="116"/>
    </row>
    <row r="2" spans="1:46" ht="14.1" customHeight="1">
      <c r="A2" s="115"/>
      <c r="B2" s="115"/>
      <c r="C2" s="115"/>
      <c r="D2" s="115"/>
      <c r="E2" s="116"/>
      <c r="F2" s="115"/>
      <c r="G2" s="115"/>
      <c r="H2" s="115"/>
      <c r="I2" s="115"/>
      <c r="J2" s="115"/>
      <c r="K2" s="115"/>
      <c r="L2" s="115"/>
      <c r="M2" s="115"/>
      <c r="N2" s="115"/>
      <c r="O2" s="115"/>
      <c r="P2" s="110" t="s">
        <v>219</v>
      </c>
      <c r="Q2" s="318">
        <f>'①申請書兼請求書（R7.1～R7.3版）'!M2</f>
        <v>0</v>
      </c>
      <c r="R2" s="116"/>
    </row>
    <row r="3" spans="1:46" ht="16.5" customHeight="1">
      <c r="A3" s="115"/>
      <c r="B3" s="117"/>
      <c r="C3" s="115" t="s">
        <v>57</v>
      </c>
      <c r="D3" s="115"/>
      <c r="E3" s="116"/>
      <c r="F3" s="115"/>
      <c r="G3" s="200"/>
      <c r="H3" s="115"/>
      <c r="I3" s="115"/>
      <c r="J3" s="115"/>
      <c r="K3" s="296" t="s">
        <v>2688</v>
      </c>
      <c r="L3" s="297"/>
      <c r="M3" s="298"/>
      <c r="N3" s="199" t="s">
        <v>2689</v>
      </c>
      <c r="O3" s="199" t="s">
        <v>2690</v>
      </c>
      <c r="P3" s="115"/>
      <c r="Q3" s="119" t="s">
        <v>22</v>
      </c>
      <c r="R3" s="116"/>
      <c r="T3" s="58" t="s">
        <v>99</v>
      </c>
      <c r="U3" s="39"/>
      <c r="V3" s="58" t="s">
        <v>100</v>
      </c>
      <c r="W3" s="39"/>
      <c r="X3" s="38" t="s">
        <v>213</v>
      </c>
      <c r="Y3" s="38"/>
      <c r="Z3" s="58" t="s">
        <v>102</v>
      </c>
      <c r="AA3" s="38"/>
      <c r="AB3" s="38"/>
      <c r="AC3" s="38"/>
      <c r="AD3" s="38"/>
      <c r="AE3" s="58" t="s">
        <v>105</v>
      </c>
      <c r="AF3" s="38"/>
      <c r="AG3" s="39"/>
      <c r="AH3" s="58" t="s">
        <v>107</v>
      </c>
      <c r="AI3" s="38"/>
      <c r="AJ3" s="38"/>
      <c r="AK3" s="49" t="s">
        <v>108</v>
      </c>
      <c r="AL3" s="36" t="s">
        <v>59</v>
      </c>
      <c r="AM3" s="37"/>
      <c r="AN3" s="38"/>
      <c r="AO3" s="38"/>
      <c r="AP3" s="38"/>
      <c r="AQ3" s="39"/>
      <c r="AR3" s="58" t="s">
        <v>221</v>
      </c>
      <c r="AS3" s="38"/>
      <c r="AT3" s="39"/>
    </row>
    <row r="4" spans="1:46" ht="39.6" customHeight="1">
      <c r="A4" s="115"/>
      <c r="B4" s="69" t="s">
        <v>25</v>
      </c>
      <c r="C4" s="70" t="s">
        <v>2682</v>
      </c>
      <c r="D4" s="70" t="s">
        <v>2678</v>
      </c>
      <c r="E4" s="70" t="s">
        <v>180</v>
      </c>
      <c r="F4" s="70" t="s">
        <v>2677</v>
      </c>
      <c r="G4" s="71" t="s">
        <v>86</v>
      </c>
      <c r="H4" s="71" t="s">
        <v>23</v>
      </c>
      <c r="I4" s="71" t="s">
        <v>58</v>
      </c>
      <c r="J4" s="70" t="s">
        <v>2676</v>
      </c>
      <c r="K4" s="187" t="s">
        <v>2679</v>
      </c>
      <c r="L4" s="187" t="s">
        <v>2680</v>
      </c>
      <c r="M4" s="187" t="s">
        <v>2681</v>
      </c>
      <c r="N4" s="187" t="s">
        <v>2692</v>
      </c>
      <c r="O4" s="189" t="s">
        <v>2691</v>
      </c>
      <c r="P4" s="70" t="s">
        <v>95</v>
      </c>
      <c r="Q4" s="71" t="s">
        <v>97</v>
      </c>
      <c r="R4" s="125" t="s">
        <v>216</v>
      </c>
      <c r="T4" s="54">
        <v>10</v>
      </c>
      <c r="U4" s="62" t="s">
        <v>98</v>
      </c>
      <c r="V4" s="66" t="s">
        <v>101</v>
      </c>
      <c r="W4" s="62" t="s">
        <v>98</v>
      </c>
      <c r="X4" s="67" t="str">
        <f>DB!D6</f>
        <v>みなし有料老人ホーム（(地密)特定入所者生活介護を除く）</v>
      </c>
      <c r="Y4" s="67"/>
      <c r="Z4" s="66" t="str">
        <f>DB!E9</f>
        <v>通所リハビリテーション事業所（通リハ専有区画を有する）</v>
      </c>
      <c r="AA4" s="67" t="str">
        <f>DB!F7</f>
        <v>訪問看護事業所（みなし指定除く）</v>
      </c>
      <c r="AB4" s="67" t="str">
        <f>DB!F8</f>
        <v>訪問リハビリテーション事業所（みなし指定除く）</v>
      </c>
      <c r="AC4" s="67" t="str">
        <f>DB!F10</f>
        <v>居宅療養管理指導事業所（みなし指定除く）</v>
      </c>
      <c r="AD4" s="67" t="s">
        <v>98</v>
      </c>
      <c r="AE4" s="66" t="str">
        <f>DB!F11</f>
        <v>福祉用具貸与事業所</v>
      </c>
      <c r="AF4" s="67" t="str">
        <f>DB!F12</f>
        <v>特定福祉用具販売事業所（福祉用具貸与未実施のみ）</v>
      </c>
      <c r="AG4" s="62" t="s">
        <v>98</v>
      </c>
      <c r="AH4" s="66" t="str">
        <f>DB!E10</f>
        <v>通所型サービスA事業所（事業所指定）</v>
      </c>
      <c r="AI4" s="67" t="str">
        <f>DB!F15</f>
        <v>訪問型サービスA事業所（事業所指定）</v>
      </c>
      <c r="AJ4" s="67" t="s">
        <v>224</v>
      </c>
      <c r="AK4" s="52" t="s">
        <v>91</v>
      </c>
      <c r="AL4" s="54" t="s">
        <v>60</v>
      </c>
      <c r="AM4" s="53" t="s">
        <v>92</v>
      </c>
      <c r="AN4" s="53" t="s">
        <v>77</v>
      </c>
      <c r="AO4" s="53" t="s">
        <v>78</v>
      </c>
      <c r="AP4" s="53" t="s">
        <v>93</v>
      </c>
      <c r="AQ4" s="62" t="s">
        <v>98</v>
      </c>
      <c r="AR4" s="111" t="s">
        <v>222</v>
      </c>
      <c r="AS4" s="47" t="s">
        <v>223</v>
      </c>
      <c r="AT4" s="48" t="s">
        <v>224</v>
      </c>
    </row>
    <row r="5" spans="1:46" ht="39.950000000000003" customHeight="1">
      <c r="A5" s="115"/>
      <c r="B5" s="17">
        <v>1</v>
      </c>
      <c r="C5" s="193"/>
      <c r="D5" s="73"/>
      <c r="E5" s="194"/>
      <c r="F5" s="73"/>
      <c r="G5" s="73"/>
      <c r="H5" s="74"/>
      <c r="I5" s="75"/>
      <c r="J5" s="75"/>
      <c r="K5" s="76"/>
      <c r="L5" s="76"/>
      <c r="M5" s="188" t="str">
        <f>IF(K5="","",(IF(K5-L5&gt;=1,K5-L5,"対象外")))</f>
        <v/>
      </c>
      <c r="N5" s="188" t="str">
        <f>IFERROR(VLOOKUP(I5,DB!$N$4:$O$17,2),"")</f>
        <v/>
      </c>
      <c r="O5" s="188">
        <f>IF(M5="対象外",,MIN(M5,N5))</f>
        <v>0</v>
      </c>
      <c r="P5" s="76"/>
      <c r="Q5" s="83" t="str">
        <f>AT5&amp;U5&amp;W5&amp;Y5&amp;AD5&amp;AG5&amp;AQ5&amp;AJ5</f>
        <v/>
      </c>
      <c r="R5" s="125"/>
      <c r="T5" s="59" t="str">
        <f t="shared" ref="T5:T34" si="0">IF(C5="","",IF(LEN(C5)=$T$4,0,1))</f>
        <v/>
      </c>
      <c r="U5" s="60" t="str">
        <f>IF(T5=1,"✖事業所番号桁数誤り。","")</f>
        <v/>
      </c>
      <c r="V5" s="63">
        <f t="shared" ref="V5:V34" si="1">IF(G5="",0,COUNTIF(G5,"*"&amp;$V$4&amp;"*"))+IF(D5="",0,COUNTIF(D5,"*"&amp;$V$4&amp;"*"))</f>
        <v>0</v>
      </c>
      <c r="W5" s="60" t="str">
        <f t="shared" ref="W5:W6" si="2">IF(V5=1,"※有料老人H選択要確認。","")</f>
        <v/>
      </c>
      <c r="X5" s="64">
        <f t="shared" ref="X5:X24" si="3">IF(H5="",0,IF(H5=$X$4,1,0))</f>
        <v>0</v>
      </c>
      <c r="Y5" s="64" t="str">
        <f>IF(X5=1,IF(X5+SUM($D$49:$G$49)=1,"✖みなし有料(注)６確認。",""),"")</f>
        <v/>
      </c>
      <c r="Z5" s="68" t="str">
        <f>IF($H5="","",IF($H5=Z$4,1,0))</f>
        <v/>
      </c>
      <c r="AA5" s="42" t="str">
        <f t="shared" ref="AA5:AC20" si="4">IF($H5="","",IF($H5=AA$4,1,0))</f>
        <v/>
      </c>
      <c r="AB5" s="42" t="str">
        <f t="shared" si="4"/>
        <v/>
      </c>
      <c r="AC5" s="42" t="str">
        <f t="shared" si="4"/>
        <v/>
      </c>
      <c r="AD5" s="64" t="str">
        <f>IF(SUM(Z5:AC5)&gt;0,"※みなし指定要確認。","")</f>
        <v/>
      </c>
      <c r="AE5" s="81" t="str">
        <f t="shared" ref="AE5:AI20" si="5">IF($H5="","",IF($H5=AE$4,1,0))</f>
        <v/>
      </c>
      <c r="AF5" s="84" t="str">
        <f t="shared" si="5"/>
        <v/>
      </c>
      <c r="AG5" s="82" t="str">
        <f>IF(AF5=1,"※福祉用具販売要確認。","")</f>
        <v/>
      </c>
      <c r="AH5" s="81" t="str">
        <f t="shared" si="5"/>
        <v/>
      </c>
      <c r="AI5" s="84" t="str">
        <f t="shared" si="5"/>
        <v/>
      </c>
      <c r="AJ5" s="86" t="str">
        <f>IF(AH5="","",IF(AI5+AH5&gt;0,"※総合事業要確認。",""))</f>
        <v/>
      </c>
      <c r="AK5" s="50" t="str">
        <f t="shared" ref="AK5:AK34" si="6">IF(G5="","",G5&amp;"支援金区分")</f>
        <v/>
      </c>
      <c r="AL5" s="40" t="str">
        <f t="shared" ref="AL5:AL34" si="7">IF(G5="","",LEFT(G5,1))</f>
        <v/>
      </c>
      <c r="AM5" s="41" t="str">
        <f>IF(AL5="","",IF(AL5="①",1,IF(AL5="②",2,IF(AL5="③",3,IF(AL5="④",4,NG)))))</f>
        <v/>
      </c>
      <c r="AN5" s="43" t="str">
        <f t="shared" ref="AN5:AN34" si="8">IF(I5="","",VLOOKUP(I5,支援金額,3))</f>
        <v/>
      </c>
      <c r="AO5" s="43" t="str">
        <f t="shared" ref="AO5:AO34" si="9">IF(I5="","",VLOOKUP(I5,支援金額,4))</f>
        <v/>
      </c>
      <c r="AP5" s="43" t="str">
        <f t="shared" ref="AP5:AP34" si="10">IF(AM5="","",IF(AM5&lt;4,IF(AND(J5&gt;=AN5,J5&lt;=AO5),0,1),""))</f>
        <v/>
      </c>
      <c r="AQ5" s="56" t="str">
        <f>IF(AND(AM5&lt;=2,AP5=1),"✖入所定員不整合。",IF(AND(AM5=3,AP5=1),"△通所規模要確認。",""))</f>
        <v/>
      </c>
      <c r="AR5" s="112" t="str">
        <f t="shared" ref="AR5:AR34" si="11">H5&amp;D5</f>
        <v/>
      </c>
      <c r="AS5" s="38">
        <f>IF(AR5="",0,COUNTIF($AR$5:$AR$34,AR5))</f>
        <v>0</v>
      </c>
      <c r="AT5" s="60" t="str">
        <f>IF(AS5&gt;1,"✖重複申請確認。","")</f>
        <v/>
      </c>
    </row>
    <row r="6" spans="1:46" ht="39.950000000000003" customHeight="1">
      <c r="A6" s="115"/>
      <c r="B6" s="17">
        <v>2</v>
      </c>
      <c r="C6" s="193"/>
      <c r="D6" s="73"/>
      <c r="E6" s="194"/>
      <c r="F6" s="73"/>
      <c r="G6" s="73"/>
      <c r="H6" s="74"/>
      <c r="I6" s="75"/>
      <c r="J6" s="75"/>
      <c r="K6" s="76"/>
      <c r="L6" s="76"/>
      <c r="M6" s="188" t="str">
        <f t="shared" ref="M6:M14" si="12">IF(K6="","",(IF(K6-L6&gt;=1,K6-L6,"対象外")))</f>
        <v/>
      </c>
      <c r="N6" s="188" t="str">
        <f>IFERROR(VLOOKUP(I6,DB!$N$4:$O$17,2),"")</f>
        <v/>
      </c>
      <c r="O6" s="188">
        <f t="shared" ref="O6:O19" si="13">IF(M6="対象外",,MIN(M6,N6))</f>
        <v>0</v>
      </c>
      <c r="P6" s="18"/>
      <c r="Q6" s="83" t="str">
        <f t="shared" ref="Q6:Q24" si="14">AT6&amp;U6&amp;W6&amp;Y6&amp;AD6&amp;AG6&amp;AQ6&amp;AJ6</f>
        <v/>
      </c>
      <c r="R6" s="125"/>
      <c r="T6" s="40" t="str">
        <f t="shared" si="0"/>
        <v/>
      </c>
      <c r="U6" s="44" t="str">
        <f t="shared" ref="U6:U22" si="15">IF(T6=1,"✖事業所番号桁数誤り。","")</f>
        <v/>
      </c>
      <c r="V6" s="40">
        <f t="shared" si="1"/>
        <v>0</v>
      </c>
      <c r="W6" s="61" t="str">
        <f t="shared" si="2"/>
        <v/>
      </c>
      <c r="X6" s="64">
        <f t="shared" si="3"/>
        <v>0</v>
      </c>
      <c r="Y6" s="64" t="str">
        <f t="shared" ref="Y6:Y34" si="16">IF(X6=1,IF(X6+SUM($D$49:$G$49)=1,"✖みなし有料(注)５確認。",""),"")</f>
        <v/>
      </c>
      <c r="Z6" s="68" t="str">
        <f t="shared" ref="Z6:AC34" si="17">IF($H6="","",IF($H6=Z$4,1,0))</f>
        <v/>
      </c>
      <c r="AA6" s="42" t="str">
        <f t="shared" si="4"/>
        <v/>
      </c>
      <c r="AB6" s="42" t="str">
        <f t="shared" si="4"/>
        <v/>
      </c>
      <c r="AC6" s="42" t="str">
        <f t="shared" si="4"/>
        <v/>
      </c>
      <c r="AD6" s="64" t="str">
        <f t="shared" ref="AD6:AD34" si="18">IF(SUM(Z6:AC6)&gt;0,"※みなし指定要確認。","")</f>
        <v/>
      </c>
      <c r="AE6" s="68" t="str">
        <f t="shared" si="5"/>
        <v/>
      </c>
      <c r="AF6" s="42" t="str">
        <f t="shared" si="5"/>
        <v/>
      </c>
      <c r="AG6" s="82" t="str">
        <f t="shared" ref="AG6:AG35" si="19">IF(AF6=1,"※福祉用具販売要確認。","")</f>
        <v/>
      </c>
      <c r="AH6" s="68" t="str">
        <f t="shared" si="5"/>
        <v/>
      </c>
      <c r="AI6" s="42" t="str">
        <f t="shared" si="5"/>
        <v/>
      </c>
      <c r="AJ6" s="64" t="str">
        <f t="shared" ref="AJ6:AJ14" si="20">IF(AH6="","",IF(AI6+AH6&gt;0,"※総合事業要確認。",""))</f>
        <v/>
      </c>
      <c r="AK6" s="50" t="str">
        <f t="shared" si="6"/>
        <v/>
      </c>
      <c r="AL6" s="40" t="str">
        <f t="shared" si="7"/>
        <v/>
      </c>
      <c r="AM6" s="41" t="str">
        <f>IF(AL6="","",IF(AL6="①",1,IF(AL6="②",2,IF(AL6="③",3,IF(AL6="④",4,NG)))))</f>
        <v/>
      </c>
      <c r="AN6" s="43" t="str">
        <f t="shared" si="8"/>
        <v/>
      </c>
      <c r="AO6" s="43" t="str">
        <f t="shared" si="9"/>
        <v/>
      </c>
      <c r="AP6" s="43" t="str">
        <f t="shared" si="10"/>
        <v/>
      </c>
      <c r="AQ6" s="56" t="str">
        <f t="shared" ref="AQ6" si="21">IF(AND(AM6&lt;=2,AP6=1),"✖入所定員不整合。",IF(AND(AM6=3,AP6=1),"△通所規模要確認。",""))</f>
        <v/>
      </c>
      <c r="AR6" s="113" t="str">
        <f t="shared" si="11"/>
        <v/>
      </c>
      <c r="AS6" s="43">
        <f t="shared" ref="AS6:AS34" si="22">IF(AR6="",0,COUNTIF($AR$5:$AR$34,AR6))</f>
        <v>0</v>
      </c>
      <c r="AT6" s="61" t="str">
        <f t="shared" ref="AT6:AT34" si="23">IF(AS6&gt;1,"✖重複申請確認。","")</f>
        <v/>
      </c>
    </row>
    <row r="7" spans="1:46" ht="39.950000000000003" customHeight="1">
      <c r="A7" s="115"/>
      <c r="B7" s="17">
        <v>3</v>
      </c>
      <c r="C7" s="193"/>
      <c r="D7" s="73"/>
      <c r="E7" s="194"/>
      <c r="F7" s="73"/>
      <c r="G7" s="73"/>
      <c r="H7" s="74"/>
      <c r="I7" s="75"/>
      <c r="J7" s="75"/>
      <c r="K7" s="76"/>
      <c r="L7" s="76"/>
      <c r="M7" s="188" t="str">
        <f t="shared" si="12"/>
        <v/>
      </c>
      <c r="N7" s="188" t="str">
        <f>IFERROR(VLOOKUP(I7,DB!$N$4:$O$17,2),"")</f>
        <v/>
      </c>
      <c r="O7" s="188">
        <f t="shared" si="13"/>
        <v>0</v>
      </c>
      <c r="P7" s="18"/>
      <c r="Q7" s="83" t="str">
        <f t="shared" si="14"/>
        <v/>
      </c>
      <c r="R7" s="125"/>
      <c r="T7" s="40" t="str">
        <f t="shared" si="0"/>
        <v/>
      </c>
      <c r="U7" s="44" t="str">
        <f t="shared" si="15"/>
        <v/>
      </c>
      <c r="V7" s="40">
        <f t="shared" si="1"/>
        <v>0</v>
      </c>
      <c r="W7" s="61" t="str">
        <f>IF(V7=1,"※有料老人H選択要確認。","")</f>
        <v/>
      </c>
      <c r="X7" s="64">
        <f t="shared" si="3"/>
        <v>0</v>
      </c>
      <c r="Y7" s="64" t="str">
        <f t="shared" si="16"/>
        <v/>
      </c>
      <c r="Z7" s="68" t="str">
        <f t="shared" si="17"/>
        <v/>
      </c>
      <c r="AA7" s="42" t="str">
        <f t="shared" si="4"/>
        <v/>
      </c>
      <c r="AB7" s="42" t="str">
        <f t="shared" si="4"/>
        <v/>
      </c>
      <c r="AC7" s="42" t="str">
        <f t="shared" si="4"/>
        <v/>
      </c>
      <c r="AD7" s="64" t="str">
        <f t="shared" si="18"/>
        <v/>
      </c>
      <c r="AE7" s="68" t="str">
        <f t="shared" si="5"/>
        <v/>
      </c>
      <c r="AF7" s="42" t="str">
        <f t="shared" si="5"/>
        <v/>
      </c>
      <c r="AG7" s="82" t="str">
        <f t="shared" si="19"/>
        <v/>
      </c>
      <c r="AH7" s="68" t="str">
        <f t="shared" si="5"/>
        <v/>
      </c>
      <c r="AI7" s="42" t="str">
        <f t="shared" si="5"/>
        <v/>
      </c>
      <c r="AJ7" s="64" t="str">
        <f t="shared" si="20"/>
        <v/>
      </c>
      <c r="AK7" s="50" t="str">
        <f t="shared" si="6"/>
        <v/>
      </c>
      <c r="AL7" s="40" t="str">
        <f t="shared" si="7"/>
        <v/>
      </c>
      <c r="AM7" s="41" t="str">
        <f>IF(AL7="","",IF(AL7="①",1,IF(AL7="②",2,IF(AL7="③",3,IF(AL7="④",4,NG)))))</f>
        <v/>
      </c>
      <c r="AN7" s="43" t="str">
        <f t="shared" si="8"/>
        <v/>
      </c>
      <c r="AO7" s="43" t="str">
        <f t="shared" si="9"/>
        <v/>
      </c>
      <c r="AP7" s="43" t="str">
        <f t="shared" si="10"/>
        <v/>
      </c>
      <c r="AQ7" s="56" t="str">
        <f>IF(AND(AM7&lt;=2,AP7=1),"✖入所定員不整合。",IF(AND(AM7=3,AP7=1),"△通所規模要確認。",""))</f>
        <v/>
      </c>
      <c r="AR7" s="113" t="str">
        <f t="shared" si="11"/>
        <v/>
      </c>
      <c r="AS7" s="43">
        <f t="shared" si="22"/>
        <v>0</v>
      </c>
      <c r="AT7" s="61" t="str">
        <f t="shared" si="23"/>
        <v/>
      </c>
    </row>
    <row r="8" spans="1:46" ht="39.950000000000003" customHeight="1">
      <c r="A8" s="115"/>
      <c r="B8" s="17">
        <v>4</v>
      </c>
      <c r="C8" s="193"/>
      <c r="D8" s="73"/>
      <c r="E8" s="194"/>
      <c r="F8" s="73"/>
      <c r="G8" s="73"/>
      <c r="H8" s="74"/>
      <c r="I8" s="75"/>
      <c r="J8" s="75"/>
      <c r="K8" s="76"/>
      <c r="L8" s="76"/>
      <c r="M8" s="188" t="str">
        <f t="shared" si="12"/>
        <v/>
      </c>
      <c r="N8" s="188" t="str">
        <f>IFERROR(VLOOKUP(I8,DB!$N$4:$O$17,2),"")</f>
        <v/>
      </c>
      <c r="O8" s="188">
        <f t="shared" si="13"/>
        <v>0</v>
      </c>
      <c r="P8" s="18"/>
      <c r="Q8" s="83" t="str">
        <f t="shared" si="14"/>
        <v/>
      </c>
      <c r="R8" s="125"/>
      <c r="T8" s="40" t="str">
        <f t="shared" si="0"/>
        <v/>
      </c>
      <c r="U8" s="44" t="str">
        <f t="shared" si="15"/>
        <v/>
      </c>
      <c r="V8" s="40">
        <f t="shared" si="1"/>
        <v>0</v>
      </c>
      <c r="W8" s="61" t="str">
        <f t="shared" ref="W8:W34" si="24">IF(V8=1,"※有料老人H選択要確認。","")</f>
        <v/>
      </c>
      <c r="X8" s="64">
        <f t="shared" si="3"/>
        <v>0</v>
      </c>
      <c r="Y8" s="64" t="str">
        <f t="shared" si="16"/>
        <v/>
      </c>
      <c r="Z8" s="68" t="str">
        <f t="shared" si="17"/>
        <v/>
      </c>
      <c r="AA8" s="42" t="str">
        <f t="shared" si="4"/>
        <v/>
      </c>
      <c r="AB8" s="42" t="str">
        <f t="shared" si="4"/>
        <v/>
      </c>
      <c r="AC8" s="42" t="str">
        <f t="shared" si="4"/>
        <v/>
      </c>
      <c r="AD8" s="64" t="str">
        <f t="shared" si="18"/>
        <v/>
      </c>
      <c r="AE8" s="68" t="str">
        <f t="shared" si="5"/>
        <v/>
      </c>
      <c r="AF8" s="42" t="str">
        <f t="shared" si="5"/>
        <v/>
      </c>
      <c r="AG8" s="82" t="str">
        <f t="shared" si="19"/>
        <v/>
      </c>
      <c r="AH8" s="68" t="str">
        <f t="shared" si="5"/>
        <v/>
      </c>
      <c r="AI8" s="42" t="str">
        <f t="shared" si="5"/>
        <v/>
      </c>
      <c r="AJ8" s="64" t="str">
        <f t="shared" si="20"/>
        <v/>
      </c>
      <c r="AK8" s="50" t="str">
        <f t="shared" si="6"/>
        <v/>
      </c>
      <c r="AL8" s="40" t="str">
        <f t="shared" si="7"/>
        <v/>
      </c>
      <c r="AM8" s="41" t="str">
        <f>IF(AL8="","",IF(AL8="①",1,IF(AL8="②",2,IF(AL8="③",3,IF(AL8="④",4,NG)))))</f>
        <v/>
      </c>
      <c r="AN8" s="43" t="str">
        <f t="shared" si="8"/>
        <v/>
      </c>
      <c r="AO8" s="43" t="str">
        <f t="shared" si="9"/>
        <v/>
      </c>
      <c r="AP8" s="43" t="str">
        <f t="shared" si="10"/>
        <v/>
      </c>
      <c r="AQ8" s="56" t="str">
        <f t="shared" ref="AQ8:AQ34" si="25">IF(AND(AM8&lt;=2,AP8=1),"✖入所定員不整合。",IF(AND(AM8=3,AP8=1),"△通所規模要確認。",""))</f>
        <v/>
      </c>
      <c r="AR8" s="113" t="str">
        <f t="shared" si="11"/>
        <v/>
      </c>
      <c r="AS8" s="43">
        <f t="shared" si="22"/>
        <v>0</v>
      </c>
      <c r="AT8" s="61" t="str">
        <f t="shared" si="23"/>
        <v/>
      </c>
    </row>
    <row r="9" spans="1:46" ht="39.950000000000003" customHeight="1">
      <c r="A9" s="115"/>
      <c r="B9" s="17">
        <v>5</v>
      </c>
      <c r="C9" s="193"/>
      <c r="D9" s="73"/>
      <c r="E9" s="194"/>
      <c r="F9" s="73"/>
      <c r="G9" s="73"/>
      <c r="H9" s="74"/>
      <c r="I9" s="75"/>
      <c r="J9" s="75"/>
      <c r="K9" s="76"/>
      <c r="L9" s="76"/>
      <c r="M9" s="188" t="str">
        <f t="shared" si="12"/>
        <v/>
      </c>
      <c r="N9" s="188" t="str">
        <f>IFERROR(VLOOKUP(I9,DB!$N$4:$O$17,2),"")</f>
        <v/>
      </c>
      <c r="O9" s="188">
        <f t="shared" si="13"/>
        <v>0</v>
      </c>
      <c r="P9" s="18"/>
      <c r="Q9" s="83" t="str">
        <f t="shared" si="14"/>
        <v/>
      </c>
      <c r="R9" s="125"/>
      <c r="T9" s="40" t="str">
        <f t="shared" si="0"/>
        <v/>
      </c>
      <c r="U9" s="44" t="str">
        <f t="shared" si="15"/>
        <v/>
      </c>
      <c r="V9" s="40">
        <f t="shared" si="1"/>
        <v>0</v>
      </c>
      <c r="W9" s="61" t="str">
        <f t="shared" si="24"/>
        <v/>
      </c>
      <c r="X9" s="64">
        <f t="shared" si="3"/>
        <v>0</v>
      </c>
      <c r="Y9" s="64" t="str">
        <f t="shared" si="16"/>
        <v/>
      </c>
      <c r="Z9" s="68" t="str">
        <f t="shared" si="17"/>
        <v/>
      </c>
      <c r="AA9" s="42" t="str">
        <f t="shared" si="4"/>
        <v/>
      </c>
      <c r="AB9" s="42" t="str">
        <f t="shared" si="4"/>
        <v/>
      </c>
      <c r="AC9" s="42" t="str">
        <f t="shared" si="4"/>
        <v/>
      </c>
      <c r="AD9" s="64" t="str">
        <f t="shared" si="18"/>
        <v/>
      </c>
      <c r="AE9" s="68" t="str">
        <f t="shared" si="5"/>
        <v/>
      </c>
      <c r="AF9" s="42" t="str">
        <f t="shared" si="5"/>
        <v/>
      </c>
      <c r="AG9" s="82" t="str">
        <f t="shared" si="19"/>
        <v/>
      </c>
      <c r="AH9" s="68" t="str">
        <f t="shared" si="5"/>
        <v/>
      </c>
      <c r="AI9" s="42" t="str">
        <f t="shared" si="5"/>
        <v/>
      </c>
      <c r="AJ9" s="64" t="str">
        <f t="shared" si="20"/>
        <v/>
      </c>
      <c r="AK9" s="50" t="str">
        <f t="shared" si="6"/>
        <v/>
      </c>
      <c r="AL9" s="40" t="str">
        <f t="shared" si="7"/>
        <v/>
      </c>
      <c r="AM9" s="41" t="str">
        <f>IF(AL9="","",IF(AL9="①",1,IF(AL9="②",2,IF(AL9="③",3,IF(AL9="④",4,NG)))))</f>
        <v/>
      </c>
      <c r="AN9" s="43" t="str">
        <f t="shared" si="8"/>
        <v/>
      </c>
      <c r="AO9" s="43" t="str">
        <f t="shared" si="9"/>
        <v/>
      </c>
      <c r="AP9" s="43" t="str">
        <f t="shared" si="10"/>
        <v/>
      </c>
      <c r="AQ9" s="56" t="str">
        <f t="shared" si="25"/>
        <v/>
      </c>
      <c r="AR9" s="113" t="str">
        <f t="shared" si="11"/>
        <v/>
      </c>
      <c r="AS9" s="43">
        <f t="shared" si="22"/>
        <v>0</v>
      </c>
      <c r="AT9" s="61" t="str">
        <f t="shared" si="23"/>
        <v/>
      </c>
    </row>
    <row r="10" spans="1:46" ht="39.950000000000003" customHeight="1">
      <c r="A10" s="115"/>
      <c r="B10" s="17">
        <v>6</v>
      </c>
      <c r="C10" s="193"/>
      <c r="D10" s="73"/>
      <c r="E10" s="194"/>
      <c r="F10" s="73"/>
      <c r="G10" s="73"/>
      <c r="H10" s="74"/>
      <c r="I10" s="75"/>
      <c r="J10" s="75"/>
      <c r="K10" s="76"/>
      <c r="L10" s="76"/>
      <c r="M10" s="188" t="str">
        <f t="shared" si="12"/>
        <v/>
      </c>
      <c r="N10" s="188" t="str">
        <f>IFERROR(VLOOKUP(I10,DB!$N$4:$O$17,2),"")</f>
        <v/>
      </c>
      <c r="O10" s="188">
        <f t="shared" si="13"/>
        <v>0</v>
      </c>
      <c r="P10" s="18"/>
      <c r="Q10" s="83" t="str">
        <f t="shared" si="14"/>
        <v/>
      </c>
      <c r="R10" s="125"/>
      <c r="T10" s="40" t="str">
        <f t="shared" si="0"/>
        <v/>
      </c>
      <c r="U10" s="44" t="str">
        <f t="shared" si="15"/>
        <v/>
      </c>
      <c r="V10" s="40">
        <f t="shared" si="1"/>
        <v>0</v>
      </c>
      <c r="W10" s="61" t="str">
        <f t="shared" si="24"/>
        <v/>
      </c>
      <c r="X10" s="64">
        <f t="shared" si="3"/>
        <v>0</v>
      </c>
      <c r="Y10" s="64" t="str">
        <f t="shared" si="16"/>
        <v/>
      </c>
      <c r="Z10" s="68" t="str">
        <f t="shared" si="17"/>
        <v/>
      </c>
      <c r="AA10" s="42" t="str">
        <f t="shared" si="4"/>
        <v/>
      </c>
      <c r="AB10" s="42" t="str">
        <f t="shared" si="4"/>
        <v/>
      </c>
      <c r="AC10" s="42" t="str">
        <f t="shared" si="4"/>
        <v/>
      </c>
      <c r="AD10" s="64" t="str">
        <f t="shared" si="18"/>
        <v/>
      </c>
      <c r="AE10" s="68" t="str">
        <f t="shared" si="5"/>
        <v/>
      </c>
      <c r="AF10" s="42" t="str">
        <f t="shared" si="5"/>
        <v/>
      </c>
      <c r="AG10" s="82" t="str">
        <f t="shared" si="19"/>
        <v/>
      </c>
      <c r="AH10" s="68" t="str">
        <f t="shared" si="5"/>
        <v/>
      </c>
      <c r="AI10" s="42" t="str">
        <f t="shared" si="5"/>
        <v/>
      </c>
      <c r="AJ10" s="64" t="str">
        <f t="shared" si="20"/>
        <v/>
      </c>
      <c r="AK10" s="50" t="str">
        <f t="shared" si="6"/>
        <v/>
      </c>
      <c r="AL10" s="40" t="str">
        <f t="shared" si="7"/>
        <v/>
      </c>
      <c r="AM10" s="41" t="str">
        <f>IF(AL10="","",IF(AL10="①",1,IF(AL10="②",2,IF(AL10="③",3,IF(AL10="④",4,NG)))))</f>
        <v/>
      </c>
      <c r="AN10" s="43" t="str">
        <f t="shared" si="8"/>
        <v/>
      </c>
      <c r="AO10" s="43" t="str">
        <f t="shared" si="9"/>
        <v/>
      </c>
      <c r="AP10" s="43" t="str">
        <f t="shared" si="10"/>
        <v/>
      </c>
      <c r="AQ10" s="56" t="str">
        <f t="shared" si="25"/>
        <v/>
      </c>
      <c r="AR10" s="113" t="str">
        <f t="shared" si="11"/>
        <v/>
      </c>
      <c r="AS10" s="43">
        <f t="shared" si="22"/>
        <v>0</v>
      </c>
      <c r="AT10" s="61" t="str">
        <f t="shared" si="23"/>
        <v/>
      </c>
    </row>
    <row r="11" spans="1:46" ht="39.950000000000003" customHeight="1">
      <c r="A11" s="115"/>
      <c r="B11" s="17">
        <v>7</v>
      </c>
      <c r="C11" s="193"/>
      <c r="D11" s="73"/>
      <c r="E11" s="194"/>
      <c r="F11" s="73"/>
      <c r="G11" s="73"/>
      <c r="H11" s="74"/>
      <c r="I11" s="75"/>
      <c r="J11" s="75"/>
      <c r="K11" s="76"/>
      <c r="L11" s="76"/>
      <c r="M11" s="188" t="str">
        <f t="shared" si="12"/>
        <v/>
      </c>
      <c r="N11" s="188" t="str">
        <f>IFERROR(VLOOKUP(I11,DB!$N$4:$O$17,2),"")</f>
        <v/>
      </c>
      <c r="O11" s="188">
        <f t="shared" si="13"/>
        <v>0</v>
      </c>
      <c r="P11" s="18"/>
      <c r="Q11" s="83" t="str">
        <f t="shared" si="14"/>
        <v/>
      </c>
      <c r="R11" s="125"/>
      <c r="T11" s="40" t="str">
        <f t="shared" si="0"/>
        <v/>
      </c>
      <c r="U11" s="44" t="str">
        <f t="shared" si="15"/>
        <v/>
      </c>
      <c r="V11" s="40">
        <f t="shared" si="1"/>
        <v>0</v>
      </c>
      <c r="W11" s="61" t="str">
        <f t="shared" si="24"/>
        <v/>
      </c>
      <c r="X11" s="64">
        <f t="shared" si="3"/>
        <v>0</v>
      </c>
      <c r="Y11" s="64" t="str">
        <f t="shared" si="16"/>
        <v/>
      </c>
      <c r="Z11" s="68" t="str">
        <f t="shared" si="17"/>
        <v/>
      </c>
      <c r="AA11" s="42" t="str">
        <f t="shared" si="4"/>
        <v/>
      </c>
      <c r="AB11" s="42" t="str">
        <f t="shared" si="4"/>
        <v/>
      </c>
      <c r="AC11" s="42" t="str">
        <f t="shared" si="4"/>
        <v/>
      </c>
      <c r="AD11" s="64" t="str">
        <f t="shared" si="18"/>
        <v/>
      </c>
      <c r="AE11" s="68" t="str">
        <f t="shared" si="5"/>
        <v/>
      </c>
      <c r="AF11" s="42" t="str">
        <f t="shared" si="5"/>
        <v/>
      </c>
      <c r="AG11" s="82" t="str">
        <f t="shared" si="19"/>
        <v/>
      </c>
      <c r="AH11" s="68" t="str">
        <f t="shared" si="5"/>
        <v/>
      </c>
      <c r="AI11" s="42" t="str">
        <f t="shared" si="5"/>
        <v/>
      </c>
      <c r="AJ11" s="64" t="str">
        <f t="shared" si="20"/>
        <v/>
      </c>
      <c r="AK11" s="50" t="str">
        <f t="shared" si="6"/>
        <v/>
      </c>
      <c r="AL11" s="40" t="str">
        <f t="shared" si="7"/>
        <v/>
      </c>
      <c r="AM11" s="41" t="str">
        <f>IF(AL11="","",IF(AL11="①",1,IF(AL11="②",2,IF(AL11="③",3,IF(AL11="④",4,NG)))))</f>
        <v/>
      </c>
      <c r="AN11" s="43" t="str">
        <f t="shared" si="8"/>
        <v/>
      </c>
      <c r="AO11" s="43" t="str">
        <f t="shared" si="9"/>
        <v/>
      </c>
      <c r="AP11" s="43" t="str">
        <f t="shared" si="10"/>
        <v/>
      </c>
      <c r="AQ11" s="56" t="str">
        <f t="shared" si="25"/>
        <v/>
      </c>
      <c r="AR11" s="113" t="str">
        <f t="shared" si="11"/>
        <v/>
      </c>
      <c r="AS11" s="43">
        <f t="shared" si="22"/>
        <v>0</v>
      </c>
      <c r="AT11" s="61" t="str">
        <f t="shared" si="23"/>
        <v/>
      </c>
    </row>
    <row r="12" spans="1:46" ht="39.950000000000003" customHeight="1">
      <c r="A12" s="115"/>
      <c r="B12" s="17">
        <v>8</v>
      </c>
      <c r="C12" s="193"/>
      <c r="D12" s="73"/>
      <c r="E12" s="194"/>
      <c r="F12" s="73"/>
      <c r="G12" s="73"/>
      <c r="H12" s="74"/>
      <c r="I12" s="75"/>
      <c r="J12" s="75"/>
      <c r="K12" s="76"/>
      <c r="L12" s="76"/>
      <c r="M12" s="188" t="str">
        <f t="shared" si="12"/>
        <v/>
      </c>
      <c r="N12" s="188" t="str">
        <f>IFERROR(VLOOKUP(I12,DB!$N$4:$O$17,2),"")</f>
        <v/>
      </c>
      <c r="O12" s="188">
        <f t="shared" si="13"/>
        <v>0</v>
      </c>
      <c r="P12" s="18"/>
      <c r="Q12" s="83" t="str">
        <f t="shared" si="14"/>
        <v/>
      </c>
      <c r="R12" s="125"/>
      <c r="T12" s="40" t="str">
        <f t="shared" si="0"/>
        <v/>
      </c>
      <c r="U12" s="44" t="str">
        <f t="shared" si="15"/>
        <v/>
      </c>
      <c r="V12" s="40">
        <f t="shared" si="1"/>
        <v>0</v>
      </c>
      <c r="W12" s="61" t="str">
        <f t="shared" si="24"/>
        <v/>
      </c>
      <c r="X12" s="64">
        <f t="shared" si="3"/>
        <v>0</v>
      </c>
      <c r="Y12" s="64" t="str">
        <f t="shared" si="16"/>
        <v/>
      </c>
      <c r="Z12" s="68" t="str">
        <f t="shared" si="17"/>
        <v/>
      </c>
      <c r="AA12" s="42" t="str">
        <f t="shared" si="4"/>
        <v/>
      </c>
      <c r="AB12" s="42" t="str">
        <f t="shared" si="4"/>
        <v/>
      </c>
      <c r="AC12" s="42" t="str">
        <f t="shared" si="4"/>
        <v/>
      </c>
      <c r="AD12" s="64" t="str">
        <f t="shared" si="18"/>
        <v/>
      </c>
      <c r="AE12" s="68" t="str">
        <f t="shared" si="5"/>
        <v/>
      </c>
      <c r="AF12" s="42" t="str">
        <f t="shared" si="5"/>
        <v/>
      </c>
      <c r="AG12" s="82" t="str">
        <f t="shared" si="19"/>
        <v/>
      </c>
      <c r="AH12" s="68" t="str">
        <f t="shared" si="5"/>
        <v/>
      </c>
      <c r="AI12" s="42" t="str">
        <f t="shared" si="5"/>
        <v/>
      </c>
      <c r="AJ12" s="64" t="str">
        <f t="shared" si="20"/>
        <v/>
      </c>
      <c r="AK12" s="50" t="str">
        <f t="shared" si="6"/>
        <v/>
      </c>
      <c r="AL12" s="40" t="str">
        <f t="shared" si="7"/>
        <v/>
      </c>
      <c r="AM12" s="41" t="str">
        <f>IF(AL12="","",IF(AL12="①",1,IF(AL12="②",2,IF(AL12="③",3,IF(AL12="④",4,NG)))))</f>
        <v/>
      </c>
      <c r="AN12" s="43" t="str">
        <f t="shared" si="8"/>
        <v/>
      </c>
      <c r="AO12" s="43" t="str">
        <f t="shared" si="9"/>
        <v/>
      </c>
      <c r="AP12" s="43" t="str">
        <f t="shared" si="10"/>
        <v/>
      </c>
      <c r="AQ12" s="56" t="str">
        <f t="shared" si="25"/>
        <v/>
      </c>
      <c r="AR12" s="113" t="str">
        <f t="shared" si="11"/>
        <v/>
      </c>
      <c r="AS12" s="43">
        <f t="shared" si="22"/>
        <v>0</v>
      </c>
      <c r="AT12" s="61" t="str">
        <f t="shared" si="23"/>
        <v/>
      </c>
    </row>
    <row r="13" spans="1:46" ht="39.950000000000003" customHeight="1">
      <c r="A13" s="115"/>
      <c r="B13" s="17">
        <v>9</v>
      </c>
      <c r="C13" s="193"/>
      <c r="D13" s="73"/>
      <c r="E13" s="194"/>
      <c r="F13" s="73"/>
      <c r="G13" s="73"/>
      <c r="H13" s="74"/>
      <c r="I13" s="75"/>
      <c r="J13" s="75"/>
      <c r="K13" s="76"/>
      <c r="L13" s="76"/>
      <c r="M13" s="188" t="str">
        <f t="shared" si="12"/>
        <v/>
      </c>
      <c r="N13" s="188" t="str">
        <f>IFERROR(VLOOKUP(I13,DB!$N$4:$O$17,2),"")</f>
        <v/>
      </c>
      <c r="O13" s="188">
        <f t="shared" si="13"/>
        <v>0</v>
      </c>
      <c r="P13" s="18"/>
      <c r="Q13" s="83" t="str">
        <f t="shared" si="14"/>
        <v/>
      </c>
      <c r="R13" s="125"/>
      <c r="T13" s="40" t="str">
        <f t="shared" si="0"/>
        <v/>
      </c>
      <c r="U13" s="44" t="str">
        <f t="shared" si="15"/>
        <v/>
      </c>
      <c r="V13" s="40">
        <f t="shared" si="1"/>
        <v>0</v>
      </c>
      <c r="W13" s="61" t="str">
        <f t="shared" si="24"/>
        <v/>
      </c>
      <c r="X13" s="64">
        <f t="shared" si="3"/>
        <v>0</v>
      </c>
      <c r="Y13" s="64" t="str">
        <f t="shared" si="16"/>
        <v/>
      </c>
      <c r="Z13" s="68" t="str">
        <f t="shared" si="17"/>
        <v/>
      </c>
      <c r="AA13" s="42" t="str">
        <f t="shared" si="4"/>
        <v/>
      </c>
      <c r="AB13" s="42" t="str">
        <f t="shared" si="4"/>
        <v/>
      </c>
      <c r="AC13" s="42" t="str">
        <f t="shared" si="4"/>
        <v/>
      </c>
      <c r="AD13" s="64" t="str">
        <f t="shared" si="18"/>
        <v/>
      </c>
      <c r="AE13" s="68" t="str">
        <f t="shared" si="5"/>
        <v/>
      </c>
      <c r="AF13" s="42" t="str">
        <f t="shared" si="5"/>
        <v/>
      </c>
      <c r="AG13" s="82" t="str">
        <f t="shared" si="19"/>
        <v/>
      </c>
      <c r="AH13" s="68" t="str">
        <f t="shared" si="5"/>
        <v/>
      </c>
      <c r="AI13" s="42" t="str">
        <f t="shared" si="5"/>
        <v/>
      </c>
      <c r="AJ13" s="64" t="str">
        <f t="shared" si="20"/>
        <v/>
      </c>
      <c r="AK13" s="50" t="str">
        <f t="shared" si="6"/>
        <v/>
      </c>
      <c r="AL13" s="40" t="str">
        <f t="shared" si="7"/>
        <v/>
      </c>
      <c r="AM13" s="41" t="str">
        <f>IF(AL13="","",IF(AL13="①",1,IF(AL13="②",2,IF(AL13="③",3,IF(AL13="④",4,NG)))))</f>
        <v/>
      </c>
      <c r="AN13" s="43" t="str">
        <f t="shared" si="8"/>
        <v/>
      </c>
      <c r="AO13" s="43" t="str">
        <f t="shared" si="9"/>
        <v/>
      </c>
      <c r="AP13" s="43" t="str">
        <f t="shared" si="10"/>
        <v/>
      </c>
      <c r="AQ13" s="56" t="str">
        <f t="shared" si="25"/>
        <v/>
      </c>
      <c r="AR13" s="113" t="str">
        <f t="shared" si="11"/>
        <v/>
      </c>
      <c r="AS13" s="43">
        <f t="shared" si="22"/>
        <v>0</v>
      </c>
      <c r="AT13" s="61" t="str">
        <f t="shared" si="23"/>
        <v/>
      </c>
    </row>
    <row r="14" spans="1:46" ht="39.950000000000003" customHeight="1">
      <c r="A14" s="115"/>
      <c r="B14" s="17">
        <v>10</v>
      </c>
      <c r="C14" s="193"/>
      <c r="D14" s="73"/>
      <c r="E14" s="194"/>
      <c r="F14" s="73"/>
      <c r="G14" s="73"/>
      <c r="H14" s="74"/>
      <c r="I14" s="75"/>
      <c r="J14" s="75"/>
      <c r="K14" s="76"/>
      <c r="L14" s="76"/>
      <c r="M14" s="188" t="str">
        <f t="shared" si="12"/>
        <v/>
      </c>
      <c r="N14" s="188" t="str">
        <f>IFERROR(VLOOKUP(I14,DB!$N$4:$O$17,2),"")</f>
        <v/>
      </c>
      <c r="O14" s="188">
        <f t="shared" si="13"/>
        <v>0</v>
      </c>
      <c r="P14" s="18"/>
      <c r="Q14" s="83" t="str">
        <f t="shared" si="14"/>
        <v/>
      </c>
      <c r="R14" s="125"/>
      <c r="T14" s="40" t="str">
        <f t="shared" si="0"/>
        <v/>
      </c>
      <c r="U14" s="44" t="str">
        <f t="shared" si="15"/>
        <v/>
      </c>
      <c r="V14" s="40">
        <f t="shared" si="1"/>
        <v>0</v>
      </c>
      <c r="W14" s="61" t="str">
        <f t="shared" si="24"/>
        <v/>
      </c>
      <c r="X14" s="64">
        <f t="shared" si="3"/>
        <v>0</v>
      </c>
      <c r="Y14" s="64" t="str">
        <f t="shared" si="16"/>
        <v/>
      </c>
      <c r="Z14" s="68" t="str">
        <f t="shared" si="17"/>
        <v/>
      </c>
      <c r="AA14" s="42" t="str">
        <f t="shared" si="4"/>
        <v/>
      </c>
      <c r="AB14" s="42" t="str">
        <f t="shared" si="4"/>
        <v/>
      </c>
      <c r="AC14" s="42" t="str">
        <f t="shared" si="4"/>
        <v/>
      </c>
      <c r="AD14" s="64" t="str">
        <f t="shared" si="18"/>
        <v/>
      </c>
      <c r="AE14" s="68" t="str">
        <f t="shared" si="5"/>
        <v/>
      </c>
      <c r="AF14" s="42" t="str">
        <f t="shared" si="5"/>
        <v/>
      </c>
      <c r="AG14" s="82" t="str">
        <f t="shared" si="19"/>
        <v/>
      </c>
      <c r="AH14" s="68" t="str">
        <f t="shared" si="5"/>
        <v/>
      </c>
      <c r="AI14" s="42" t="str">
        <f t="shared" si="5"/>
        <v/>
      </c>
      <c r="AJ14" s="64" t="str">
        <f t="shared" si="20"/>
        <v/>
      </c>
      <c r="AK14" s="50" t="str">
        <f t="shared" si="6"/>
        <v/>
      </c>
      <c r="AL14" s="40" t="str">
        <f t="shared" si="7"/>
        <v/>
      </c>
      <c r="AM14" s="41" t="str">
        <f>IF(AL14="","",IF(AL14="①",1,IF(AL14="②",2,IF(AL14="③",3,IF(AL14="④",4,NG)))))</f>
        <v/>
      </c>
      <c r="AN14" s="43" t="str">
        <f t="shared" si="8"/>
        <v/>
      </c>
      <c r="AO14" s="43" t="str">
        <f t="shared" si="9"/>
        <v/>
      </c>
      <c r="AP14" s="43" t="str">
        <f t="shared" si="10"/>
        <v/>
      </c>
      <c r="AQ14" s="56" t="str">
        <f t="shared" si="25"/>
        <v/>
      </c>
      <c r="AR14" s="113" t="str">
        <f t="shared" si="11"/>
        <v/>
      </c>
      <c r="AS14" s="43">
        <f t="shared" si="22"/>
        <v>0</v>
      </c>
      <c r="AT14" s="61" t="str">
        <f t="shared" si="23"/>
        <v/>
      </c>
    </row>
    <row r="15" spans="1:46" ht="33.950000000000003" hidden="1" customHeight="1">
      <c r="A15" s="115"/>
      <c r="B15" s="17">
        <v>11</v>
      </c>
      <c r="C15" s="193"/>
      <c r="D15" s="73"/>
      <c r="E15" s="194"/>
      <c r="F15" s="73"/>
      <c r="G15" s="73"/>
      <c r="H15" s="74"/>
      <c r="I15" s="75"/>
      <c r="J15" s="75"/>
      <c r="K15" s="76"/>
      <c r="L15" s="76"/>
      <c r="M15" s="188" t="str">
        <f t="shared" ref="M15:M19" si="26">IF(K15-L15&gt;=1,K15-L15,"対象外")</f>
        <v>対象外</v>
      </c>
      <c r="N15" s="76"/>
      <c r="O15" s="188">
        <f t="shared" si="13"/>
        <v>0</v>
      </c>
      <c r="P15" s="18"/>
      <c r="Q15" s="83" t="str">
        <f t="shared" si="14"/>
        <v/>
      </c>
      <c r="R15" s="125"/>
      <c r="T15" s="40" t="str">
        <f t="shared" si="0"/>
        <v/>
      </c>
      <c r="U15" s="44" t="str">
        <f t="shared" si="15"/>
        <v/>
      </c>
      <c r="V15" s="40">
        <f t="shared" si="1"/>
        <v>0</v>
      </c>
      <c r="W15" s="61" t="str">
        <f t="shared" si="24"/>
        <v/>
      </c>
      <c r="X15" s="64">
        <f t="shared" si="3"/>
        <v>0</v>
      </c>
      <c r="Y15" s="64" t="str">
        <f t="shared" si="16"/>
        <v/>
      </c>
      <c r="Z15" s="68" t="str">
        <f t="shared" si="17"/>
        <v/>
      </c>
      <c r="AA15" s="42" t="str">
        <f t="shared" si="4"/>
        <v/>
      </c>
      <c r="AB15" s="42" t="str">
        <f t="shared" si="4"/>
        <v/>
      </c>
      <c r="AC15" s="42" t="str">
        <f t="shared" si="4"/>
        <v/>
      </c>
      <c r="AD15" s="64" t="str">
        <f t="shared" si="18"/>
        <v/>
      </c>
      <c r="AE15" s="68" t="str">
        <f t="shared" si="5"/>
        <v/>
      </c>
      <c r="AF15" s="42" t="str">
        <f t="shared" si="5"/>
        <v/>
      </c>
      <c r="AG15" s="82" t="str">
        <f t="shared" si="19"/>
        <v/>
      </c>
      <c r="AH15" s="68" t="str">
        <f t="shared" si="5"/>
        <v/>
      </c>
      <c r="AI15" s="42" t="str">
        <f t="shared" si="5"/>
        <v/>
      </c>
      <c r="AJ15" s="64" t="str">
        <f>IF(AH15="","",IF(AI15+AH15&gt;0,"※総合事業要確認。",""))</f>
        <v/>
      </c>
      <c r="AK15" s="50" t="str">
        <f t="shared" si="6"/>
        <v/>
      </c>
      <c r="AL15" s="40" t="str">
        <f t="shared" si="7"/>
        <v/>
      </c>
      <c r="AM15" s="41" t="str">
        <f>IF(AL15="","",IF(AL15="①",1,IF(AL15="②",2,IF(AL15="③",3,IF(AL15="④",4,NG)))))</f>
        <v/>
      </c>
      <c r="AN15" s="43" t="str">
        <f t="shared" si="8"/>
        <v/>
      </c>
      <c r="AO15" s="43" t="str">
        <f t="shared" si="9"/>
        <v/>
      </c>
      <c r="AP15" s="43" t="str">
        <f t="shared" si="10"/>
        <v/>
      </c>
      <c r="AQ15" s="56" t="str">
        <f t="shared" si="25"/>
        <v/>
      </c>
      <c r="AR15" s="113" t="str">
        <f t="shared" si="11"/>
        <v/>
      </c>
      <c r="AS15" s="43">
        <f t="shared" si="22"/>
        <v>0</v>
      </c>
      <c r="AT15" s="61" t="str">
        <f t="shared" si="23"/>
        <v/>
      </c>
    </row>
    <row r="16" spans="1:46" ht="33.950000000000003" hidden="1" customHeight="1">
      <c r="A16" s="115"/>
      <c r="B16" s="17">
        <v>12</v>
      </c>
      <c r="C16" s="193"/>
      <c r="D16" s="73"/>
      <c r="E16" s="194"/>
      <c r="F16" s="73"/>
      <c r="G16" s="73"/>
      <c r="H16" s="74"/>
      <c r="I16" s="75"/>
      <c r="J16" s="75"/>
      <c r="K16" s="76"/>
      <c r="L16" s="76"/>
      <c r="M16" s="188" t="str">
        <f t="shared" si="26"/>
        <v>対象外</v>
      </c>
      <c r="N16" s="76"/>
      <c r="O16" s="188">
        <f t="shared" si="13"/>
        <v>0</v>
      </c>
      <c r="P16" s="18"/>
      <c r="Q16" s="83" t="str">
        <f t="shared" si="14"/>
        <v/>
      </c>
      <c r="R16" s="125"/>
      <c r="T16" s="40" t="str">
        <f t="shared" si="0"/>
        <v/>
      </c>
      <c r="U16" s="44" t="str">
        <f t="shared" si="15"/>
        <v/>
      </c>
      <c r="V16" s="40">
        <f t="shared" si="1"/>
        <v>0</v>
      </c>
      <c r="W16" s="61" t="str">
        <f t="shared" si="24"/>
        <v/>
      </c>
      <c r="X16" s="64">
        <f t="shared" si="3"/>
        <v>0</v>
      </c>
      <c r="Y16" s="64" t="str">
        <f t="shared" si="16"/>
        <v/>
      </c>
      <c r="Z16" s="68" t="str">
        <f t="shared" si="17"/>
        <v/>
      </c>
      <c r="AA16" s="42" t="str">
        <f t="shared" si="4"/>
        <v/>
      </c>
      <c r="AB16" s="42" t="str">
        <f t="shared" si="4"/>
        <v/>
      </c>
      <c r="AC16" s="42" t="str">
        <f t="shared" si="4"/>
        <v/>
      </c>
      <c r="AD16" s="64" t="str">
        <f t="shared" si="18"/>
        <v/>
      </c>
      <c r="AE16" s="68" t="str">
        <f t="shared" si="5"/>
        <v/>
      </c>
      <c r="AF16" s="42" t="str">
        <f t="shared" si="5"/>
        <v/>
      </c>
      <c r="AG16" s="82" t="str">
        <f t="shared" si="19"/>
        <v/>
      </c>
      <c r="AH16" s="68" t="str">
        <f t="shared" si="5"/>
        <v/>
      </c>
      <c r="AI16" s="42" t="str">
        <f t="shared" si="5"/>
        <v/>
      </c>
      <c r="AJ16" s="64" t="str">
        <f t="shared" ref="AJ16:AJ34" si="27">IF(AH16="","",IF(AI16+AH16&gt;0,"※総合事業要確認。",""))</f>
        <v/>
      </c>
      <c r="AK16" s="50" t="str">
        <f t="shared" si="6"/>
        <v/>
      </c>
      <c r="AL16" s="40" t="str">
        <f t="shared" si="7"/>
        <v/>
      </c>
      <c r="AM16" s="41" t="str">
        <f>IF(AL16="","",IF(AL16="①",1,IF(AL16="②",2,IF(AL16="③",3,IF(AL16="④",4,NG)))))</f>
        <v/>
      </c>
      <c r="AN16" s="43" t="str">
        <f t="shared" si="8"/>
        <v/>
      </c>
      <c r="AO16" s="43" t="str">
        <f t="shared" si="9"/>
        <v/>
      </c>
      <c r="AP16" s="43" t="str">
        <f t="shared" si="10"/>
        <v/>
      </c>
      <c r="AQ16" s="56" t="str">
        <f t="shared" si="25"/>
        <v/>
      </c>
      <c r="AR16" s="113" t="str">
        <f t="shared" si="11"/>
        <v/>
      </c>
      <c r="AS16" s="43">
        <f t="shared" si="22"/>
        <v>0</v>
      </c>
      <c r="AT16" s="61" t="str">
        <f t="shared" si="23"/>
        <v/>
      </c>
    </row>
    <row r="17" spans="1:46" ht="33.950000000000003" hidden="1" customHeight="1">
      <c r="A17" s="115"/>
      <c r="B17" s="17">
        <v>13</v>
      </c>
      <c r="C17" s="193"/>
      <c r="D17" s="73"/>
      <c r="E17" s="194"/>
      <c r="F17" s="73"/>
      <c r="G17" s="73"/>
      <c r="H17" s="74"/>
      <c r="I17" s="75"/>
      <c r="J17" s="75"/>
      <c r="K17" s="76"/>
      <c r="L17" s="76"/>
      <c r="M17" s="188" t="str">
        <f t="shared" si="26"/>
        <v>対象外</v>
      </c>
      <c r="N17" s="76"/>
      <c r="O17" s="188">
        <f t="shared" si="13"/>
        <v>0</v>
      </c>
      <c r="P17" s="18"/>
      <c r="Q17" s="83" t="str">
        <f t="shared" si="14"/>
        <v/>
      </c>
      <c r="R17" s="125"/>
      <c r="T17" s="40" t="str">
        <f t="shared" si="0"/>
        <v/>
      </c>
      <c r="U17" s="44" t="str">
        <f t="shared" si="15"/>
        <v/>
      </c>
      <c r="V17" s="40">
        <f t="shared" si="1"/>
        <v>0</v>
      </c>
      <c r="W17" s="61" t="str">
        <f t="shared" si="24"/>
        <v/>
      </c>
      <c r="X17" s="64">
        <f t="shared" si="3"/>
        <v>0</v>
      </c>
      <c r="Y17" s="64" t="str">
        <f t="shared" si="16"/>
        <v/>
      </c>
      <c r="Z17" s="68" t="str">
        <f t="shared" si="17"/>
        <v/>
      </c>
      <c r="AA17" s="42" t="str">
        <f t="shared" si="4"/>
        <v/>
      </c>
      <c r="AB17" s="42" t="str">
        <f t="shared" si="4"/>
        <v/>
      </c>
      <c r="AC17" s="42" t="str">
        <f t="shared" si="4"/>
        <v/>
      </c>
      <c r="AD17" s="64" t="str">
        <f t="shared" si="18"/>
        <v/>
      </c>
      <c r="AE17" s="68" t="str">
        <f t="shared" si="5"/>
        <v/>
      </c>
      <c r="AF17" s="42" t="str">
        <f t="shared" si="5"/>
        <v/>
      </c>
      <c r="AG17" s="82" t="str">
        <f t="shared" si="19"/>
        <v/>
      </c>
      <c r="AH17" s="68" t="str">
        <f t="shared" si="5"/>
        <v/>
      </c>
      <c r="AI17" s="42" t="str">
        <f t="shared" si="5"/>
        <v/>
      </c>
      <c r="AJ17" s="64" t="str">
        <f t="shared" si="27"/>
        <v/>
      </c>
      <c r="AK17" s="50" t="str">
        <f t="shared" si="6"/>
        <v/>
      </c>
      <c r="AL17" s="40" t="str">
        <f t="shared" si="7"/>
        <v/>
      </c>
      <c r="AM17" s="41" t="str">
        <f>IF(AL17="","",IF(AL17="①",1,IF(AL17="②",2,IF(AL17="③",3,IF(AL17="④",4,NG)))))</f>
        <v/>
      </c>
      <c r="AN17" s="43" t="str">
        <f t="shared" si="8"/>
        <v/>
      </c>
      <c r="AO17" s="43" t="str">
        <f t="shared" si="9"/>
        <v/>
      </c>
      <c r="AP17" s="43" t="str">
        <f t="shared" si="10"/>
        <v/>
      </c>
      <c r="AQ17" s="56" t="str">
        <f t="shared" si="25"/>
        <v/>
      </c>
      <c r="AR17" s="113" t="str">
        <f t="shared" si="11"/>
        <v/>
      </c>
      <c r="AS17" s="43">
        <f t="shared" si="22"/>
        <v>0</v>
      </c>
      <c r="AT17" s="61" t="str">
        <f t="shared" si="23"/>
        <v/>
      </c>
    </row>
    <row r="18" spans="1:46" ht="33.950000000000003" hidden="1" customHeight="1">
      <c r="A18" s="115"/>
      <c r="B18" s="17">
        <v>14</v>
      </c>
      <c r="C18" s="193"/>
      <c r="D18" s="73"/>
      <c r="E18" s="194"/>
      <c r="F18" s="73"/>
      <c r="G18" s="73"/>
      <c r="H18" s="74"/>
      <c r="I18" s="75"/>
      <c r="J18" s="75"/>
      <c r="K18" s="76"/>
      <c r="L18" s="76"/>
      <c r="M18" s="188" t="str">
        <f t="shared" si="26"/>
        <v>対象外</v>
      </c>
      <c r="N18" s="76"/>
      <c r="O18" s="188">
        <f t="shared" si="13"/>
        <v>0</v>
      </c>
      <c r="P18" s="18"/>
      <c r="Q18" s="83" t="str">
        <f t="shared" si="14"/>
        <v/>
      </c>
      <c r="R18" s="125"/>
      <c r="T18" s="40" t="str">
        <f t="shared" si="0"/>
        <v/>
      </c>
      <c r="U18" s="44" t="str">
        <f t="shared" si="15"/>
        <v/>
      </c>
      <c r="V18" s="40">
        <f t="shared" si="1"/>
        <v>0</v>
      </c>
      <c r="W18" s="61" t="str">
        <f t="shared" si="24"/>
        <v/>
      </c>
      <c r="X18" s="64">
        <f t="shared" si="3"/>
        <v>0</v>
      </c>
      <c r="Y18" s="64" t="str">
        <f t="shared" si="16"/>
        <v/>
      </c>
      <c r="Z18" s="68" t="str">
        <f t="shared" si="17"/>
        <v/>
      </c>
      <c r="AA18" s="42" t="str">
        <f t="shared" si="4"/>
        <v/>
      </c>
      <c r="AB18" s="42" t="str">
        <f t="shared" si="4"/>
        <v/>
      </c>
      <c r="AC18" s="42" t="str">
        <f t="shared" si="4"/>
        <v/>
      </c>
      <c r="AD18" s="64" t="str">
        <f t="shared" si="18"/>
        <v/>
      </c>
      <c r="AE18" s="68" t="str">
        <f t="shared" si="5"/>
        <v/>
      </c>
      <c r="AF18" s="42" t="str">
        <f t="shared" si="5"/>
        <v/>
      </c>
      <c r="AG18" s="82" t="str">
        <f t="shared" si="19"/>
        <v/>
      </c>
      <c r="AH18" s="68" t="str">
        <f t="shared" si="5"/>
        <v/>
      </c>
      <c r="AI18" s="42" t="str">
        <f t="shared" si="5"/>
        <v/>
      </c>
      <c r="AJ18" s="64" t="str">
        <f t="shared" si="27"/>
        <v/>
      </c>
      <c r="AK18" s="50" t="str">
        <f t="shared" si="6"/>
        <v/>
      </c>
      <c r="AL18" s="40" t="str">
        <f t="shared" si="7"/>
        <v/>
      </c>
      <c r="AM18" s="41" t="str">
        <f>IF(AL18="","",IF(AL18="①",1,IF(AL18="②",2,IF(AL18="③",3,IF(AL18="④",4,NG)))))</f>
        <v/>
      </c>
      <c r="AN18" s="43" t="str">
        <f t="shared" si="8"/>
        <v/>
      </c>
      <c r="AO18" s="43" t="str">
        <f t="shared" si="9"/>
        <v/>
      </c>
      <c r="AP18" s="43" t="str">
        <f t="shared" si="10"/>
        <v/>
      </c>
      <c r="AQ18" s="56" t="str">
        <f t="shared" si="25"/>
        <v/>
      </c>
      <c r="AR18" s="113" t="str">
        <f t="shared" si="11"/>
        <v/>
      </c>
      <c r="AS18" s="43">
        <f t="shared" si="22"/>
        <v>0</v>
      </c>
      <c r="AT18" s="61" t="str">
        <f t="shared" si="23"/>
        <v/>
      </c>
    </row>
    <row r="19" spans="1:46" ht="33.950000000000003" hidden="1" customHeight="1">
      <c r="A19" s="115"/>
      <c r="B19" s="17">
        <v>15</v>
      </c>
      <c r="C19" s="193"/>
      <c r="D19" s="73"/>
      <c r="E19" s="194"/>
      <c r="F19" s="73"/>
      <c r="G19" s="73"/>
      <c r="H19" s="74"/>
      <c r="I19" s="75"/>
      <c r="J19" s="75"/>
      <c r="K19" s="76"/>
      <c r="L19" s="76"/>
      <c r="M19" s="188" t="str">
        <f t="shared" si="26"/>
        <v>対象外</v>
      </c>
      <c r="N19" s="76"/>
      <c r="O19" s="188">
        <f t="shared" si="13"/>
        <v>0</v>
      </c>
      <c r="P19" s="18"/>
      <c r="Q19" s="83" t="str">
        <f t="shared" si="14"/>
        <v/>
      </c>
      <c r="R19" s="125"/>
      <c r="T19" s="40" t="str">
        <f t="shared" si="0"/>
        <v/>
      </c>
      <c r="U19" s="44" t="str">
        <f t="shared" si="15"/>
        <v/>
      </c>
      <c r="V19" s="40">
        <f t="shared" si="1"/>
        <v>0</v>
      </c>
      <c r="W19" s="61" t="str">
        <f t="shared" si="24"/>
        <v/>
      </c>
      <c r="X19" s="64">
        <f t="shared" si="3"/>
        <v>0</v>
      </c>
      <c r="Y19" s="64" t="str">
        <f t="shared" si="16"/>
        <v/>
      </c>
      <c r="Z19" s="68" t="str">
        <f t="shared" si="17"/>
        <v/>
      </c>
      <c r="AA19" s="42" t="str">
        <f t="shared" si="4"/>
        <v/>
      </c>
      <c r="AB19" s="42" t="str">
        <f t="shared" si="4"/>
        <v/>
      </c>
      <c r="AC19" s="42" t="str">
        <f t="shared" si="4"/>
        <v/>
      </c>
      <c r="AD19" s="64" t="str">
        <f t="shared" si="18"/>
        <v/>
      </c>
      <c r="AE19" s="68" t="str">
        <f t="shared" si="5"/>
        <v/>
      </c>
      <c r="AF19" s="42" t="str">
        <f t="shared" si="5"/>
        <v/>
      </c>
      <c r="AG19" s="82" t="str">
        <f t="shared" si="19"/>
        <v/>
      </c>
      <c r="AH19" s="68" t="str">
        <f t="shared" si="5"/>
        <v/>
      </c>
      <c r="AI19" s="42" t="str">
        <f t="shared" si="5"/>
        <v/>
      </c>
      <c r="AJ19" s="64" t="str">
        <f t="shared" si="27"/>
        <v/>
      </c>
      <c r="AK19" s="50" t="str">
        <f t="shared" si="6"/>
        <v/>
      </c>
      <c r="AL19" s="40" t="str">
        <f t="shared" si="7"/>
        <v/>
      </c>
      <c r="AM19" s="41" t="str">
        <f>IF(AL19="","",IF(AL19="①",1,IF(AL19="②",2,IF(AL19="③",3,IF(AL19="④",4,NG)))))</f>
        <v/>
      </c>
      <c r="AN19" s="43" t="str">
        <f t="shared" si="8"/>
        <v/>
      </c>
      <c r="AO19" s="43" t="str">
        <f t="shared" si="9"/>
        <v/>
      </c>
      <c r="AP19" s="43" t="str">
        <f t="shared" si="10"/>
        <v/>
      </c>
      <c r="AQ19" s="56" t="str">
        <f t="shared" si="25"/>
        <v/>
      </c>
      <c r="AR19" s="113" t="str">
        <f t="shared" si="11"/>
        <v/>
      </c>
      <c r="AS19" s="43">
        <f t="shared" si="22"/>
        <v>0</v>
      </c>
      <c r="AT19" s="61" t="str">
        <f t="shared" si="23"/>
        <v/>
      </c>
    </row>
    <row r="20" spans="1:46" ht="30" hidden="1" customHeight="1">
      <c r="A20" s="115"/>
      <c r="B20" s="17">
        <v>16</v>
      </c>
      <c r="C20" s="72"/>
      <c r="D20" s="73"/>
      <c r="E20" s="104"/>
      <c r="F20" s="73"/>
      <c r="G20" s="73"/>
      <c r="H20" s="74"/>
      <c r="I20" s="75"/>
      <c r="J20" s="75"/>
      <c r="K20" s="76"/>
      <c r="L20" s="76"/>
      <c r="M20" s="76"/>
      <c r="N20" s="76"/>
      <c r="O20" s="76"/>
      <c r="P20" s="18"/>
      <c r="Q20" s="83" t="str">
        <f t="shared" si="14"/>
        <v/>
      </c>
      <c r="R20" s="125"/>
      <c r="T20" s="40" t="str">
        <f t="shared" si="0"/>
        <v/>
      </c>
      <c r="U20" s="44" t="str">
        <f t="shared" si="15"/>
        <v/>
      </c>
      <c r="V20" s="40">
        <f t="shared" si="1"/>
        <v>0</v>
      </c>
      <c r="W20" s="61" t="str">
        <f t="shared" si="24"/>
        <v/>
      </c>
      <c r="X20" s="64">
        <f t="shared" si="3"/>
        <v>0</v>
      </c>
      <c r="Y20" s="64" t="str">
        <f t="shared" si="16"/>
        <v/>
      </c>
      <c r="Z20" s="68" t="str">
        <f t="shared" si="17"/>
        <v/>
      </c>
      <c r="AA20" s="42" t="str">
        <f t="shared" si="4"/>
        <v/>
      </c>
      <c r="AB20" s="42" t="str">
        <f t="shared" si="4"/>
        <v/>
      </c>
      <c r="AC20" s="42" t="str">
        <f t="shared" si="4"/>
        <v/>
      </c>
      <c r="AD20" s="64" t="str">
        <f t="shared" si="18"/>
        <v/>
      </c>
      <c r="AE20" s="68" t="str">
        <f t="shared" si="5"/>
        <v/>
      </c>
      <c r="AF20" s="42" t="str">
        <f t="shared" si="5"/>
        <v/>
      </c>
      <c r="AG20" s="82" t="str">
        <f t="shared" si="19"/>
        <v/>
      </c>
      <c r="AH20" s="68" t="str">
        <f t="shared" si="5"/>
        <v/>
      </c>
      <c r="AI20" s="42" t="str">
        <f t="shared" si="5"/>
        <v/>
      </c>
      <c r="AJ20" s="64" t="str">
        <f t="shared" si="27"/>
        <v/>
      </c>
      <c r="AK20" s="50" t="str">
        <f t="shared" si="6"/>
        <v/>
      </c>
      <c r="AL20" s="40" t="str">
        <f t="shared" si="7"/>
        <v/>
      </c>
      <c r="AM20" s="41" t="str">
        <f>IF(AL20="","",IF(AL20="①",1,IF(AL20="②",2,IF(AL20="③",3,IF(AL20="④",4,NG)))))</f>
        <v/>
      </c>
      <c r="AN20" s="43" t="str">
        <f t="shared" si="8"/>
        <v/>
      </c>
      <c r="AO20" s="43" t="str">
        <f t="shared" si="9"/>
        <v/>
      </c>
      <c r="AP20" s="43" t="str">
        <f t="shared" si="10"/>
        <v/>
      </c>
      <c r="AQ20" s="56" t="str">
        <f t="shared" si="25"/>
        <v/>
      </c>
      <c r="AR20" s="113" t="str">
        <f t="shared" si="11"/>
        <v/>
      </c>
      <c r="AS20" s="43">
        <f t="shared" si="22"/>
        <v>0</v>
      </c>
      <c r="AT20" s="61" t="str">
        <f t="shared" si="23"/>
        <v/>
      </c>
    </row>
    <row r="21" spans="1:46" ht="30" hidden="1" customHeight="1">
      <c r="A21" s="115"/>
      <c r="B21" s="17">
        <v>17</v>
      </c>
      <c r="C21" s="72"/>
      <c r="D21" s="73"/>
      <c r="E21" s="104"/>
      <c r="F21" s="73"/>
      <c r="G21" s="73"/>
      <c r="H21" s="74"/>
      <c r="I21" s="75"/>
      <c r="J21" s="75"/>
      <c r="K21" s="76"/>
      <c r="L21" s="76"/>
      <c r="M21" s="76"/>
      <c r="N21" s="76"/>
      <c r="O21" s="76"/>
      <c r="P21" s="18"/>
      <c r="Q21" s="83" t="str">
        <f t="shared" si="14"/>
        <v/>
      </c>
      <c r="R21" s="125"/>
      <c r="T21" s="40" t="str">
        <f t="shared" si="0"/>
        <v/>
      </c>
      <c r="U21" s="44" t="str">
        <f t="shared" si="15"/>
        <v/>
      </c>
      <c r="V21" s="40">
        <f t="shared" si="1"/>
        <v>0</v>
      </c>
      <c r="W21" s="61" t="str">
        <f t="shared" si="24"/>
        <v/>
      </c>
      <c r="X21" s="64">
        <f t="shared" si="3"/>
        <v>0</v>
      </c>
      <c r="Y21" s="64" t="str">
        <f t="shared" si="16"/>
        <v/>
      </c>
      <c r="Z21" s="68" t="str">
        <f t="shared" si="17"/>
        <v/>
      </c>
      <c r="AA21" s="42" t="str">
        <f t="shared" si="17"/>
        <v/>
      </c>
      <c r="AB21" s="42" t="str">
        <f t="shared" si="17"/>
        <v/>
      </c>
      <c r="AC21" s="42" t="str">
        <f t="shared" si="17"/>
        <v/>
      </c>
      <c r="AD21" s="64" t="str">
        <f t="shared" si="18"/>
        <v/>
      </c>
      <c r="AE21" s="68" t="str">
        <f t="shared" ref="AE21:AF34" si="28">IF($H21="","",IF($H21=AE$4,1,0))</f>
        <v/>
      </c>
      <c r="AF21" s="42" t="str">
        <f t="shared" si="28"/>
        <v/>
      </c>
      <c r="AG21" s="82" t="str">
        <f t="shared" si="19"/>
        <v/>
      </c>
      <c r="AH21" s="68" t="str">
        <f t="shared" ref="AH21:AI34" si="29">IF($H21="","",IF($H21=AH$4,1,0))</f>
        <v/>
      </c>
      <c r="AI21" s="42" t="str">
        <f t="shared" si="29"/>
        <v/>
      </c>
      <c r="AJ21" s="64" t="str">
        <f t="shared" si="27"/>
        <v/>
      </c>
      <c r="AK21" s="50" t="str">
        <f t="shared" si="6"/>
        <v/>
      </c>
      <c r="AL21" s="40" t="str">
        <f t="shared" si="7"/>
        <v/>
      </c>
      <c r="AM21" s="41" t="str">
        <f>IF(AL21="","",IF(AL21="①",1,IF(AL21="②",2,IF(AL21="③",3,IF(AL21="④",4,NG)))))</f>
        <v/>
      </c>
      <c r="AN21" s="43" t="str">
        <f t="shared" si="8"/>
        <v/>
      </c>
      <c r="AO21" s="43" t="str">
        <f t="shared" si="9"/>
        <v/>
      </c>
      <c r="AP21" s="43" t="str">
        <f t="shared" si="10"/>
        <v/>
      </c>
      <c r="AQ21" s="56" t="str">
        <f t="shared" si="25"/>
        <v/>
      </c>
      <c r="AR21" s="113" t="str">
        <f t="shared" si="11"/>
        <v/>
      </c>
      <c r="AS21" s="43">
        <f t="shared" si="22"/>
        <v>0</v>
      </c>
      <c r="AT21" s="61" t="str">
        <f t="shared" si="23"/>
        <v/>
      </c>
    </row>
    <row r="22" spans="1:46" ht="30" hidden="1" customHeight="1">
      <c r="A22" s="115"/>
      <c r="B22" s="17">
        <v>18</v>
      </c>
      <c r="C22" s="72"/>
      <c r="D22" s="73"/>
      <c r="E22" s="104"/>
      <c r="F22" s="73"/>
      <c r="G22" s="73"/>
      <c r="H22" s="74"/>
      <c r="I22" s="75"/>
      <c r="J22" s="75"/>
      <c r="K22" s="76"/>
      <c r="L22" s="76"/>
      <c r="M22" s="76"/>
      <c r="N22" s="76"/>
      <c r="O22" s="76"/>
      <c r="P22" s="18"/>
      <c r="Q22" s="83" t="str">
        <f t="shared" si="14"/>
        <v/>
      </c>
      <c r="R22" s="125"/>
      <c r="S22" s="115"/>
      <c r="T22" s="40" t="str">
        <f t="shared" si="0"/>
        <v/>
      </c>
      <c r="U22" s="44" t="str">
        <f t="shared" si="15"/>
        <v/>
      </c>
      <c r="V22" s="40">
        <f t="shared" si="1"/>
        <v>0</v>
      </c>
      <c r="W22" s="61" t="str">
        <f t="shared" si="24"/>
        <v/>
      </c>
      <c r="X22" s="64">
        <f t="shared" si="3"/>
        <v>0</v>
      </c>
      <c r="Y22" s="61" t="str">
        <f t="shared" si="16"/>
        <v/>
      </c>
      <c r="Z22" s="68" t="str">
        <f t="shared" si="17"/>
        <v/>
      </c>
      <c r="AA22" s="42" t="str">
        <f t="shared" si="17"/>
        <v/>
      </c>
      <c r="AB22" s="42" t="str">
        <f t="shared" si="17"/>
        <v/>
      </c>
      <c r="AC22" s="42" t="str">
        <f t="shared" si="17"/>
        <v/>
      </c>
      <c r="AD22" s="64" t="str">
        <f t="shared" si="18"/>
        <v/>
      </c>
      <c r="AE22" s="68" t="str">
        <f t="shared" si="28"/>
        <v/>
      </c>
      <c r="AF22" s="42" t="str">
        <f t="shared" si="28"/>
        <v/>
      </c>
      <c r="AG22" s="82" t="str">
        <f t="shared" si="19"/>
        <v/>
      </c>
      <c r="AH22" s="68" t="str">
        <f t="shared" si="29"/>
        <v/>
      </c>
      <c r="AI22" s="42" t="str">
        <f t="shared" si="29"/>
        <v/>
      </c>
      <c r="AJ22" s="64" t="str">
        <f t="shared" si="27"/>
        <v/>
      </c>
      <c r="AK22" s="50" t="str">
        <f t="shared" si="6"/>
        <v/>
      </c>
      <c r="AL22" s="40" t="str">
        <f t="shared" si="7"/>
        <v/>
      </c>
      <c r="AM22" s="41" t="str">
        <f>IF(AL22="","",IF(AL22="①",1,IF(AL22="②",2,IF(AL22="③",3,IF(AL22="④",4,NG)))))</f>
        <v/>
      </c>
      <c r="AN22" s="43" t="str">
        <f t="shared" si="8"/>
        <v/>
      </c>
      <c r="AO22" s="43" t="str">
        <f t="shared" si="9"/>
        <v/>
      </c>
      <c r="AP22" s="43" t="str">
        <f t="shared" si="10"/>
        <v/>
      </c>
      <c r="AQ22" s="56" t="str">
        <f t="shared" si="25"/>
        <v/>
      </c>
      <c r="AR22" s="113" t="str">
        <f t="shared" si="11"/>
        <v/>
      </c>
      <c r="AS22" s="43">
        <f t="shared" si="22"/>
        <v>0</v>
      </c>
      <c r="AT22" s="61" t="str">
        <f t="shared" si="23"/>
        <v/>
      </c>
    </row>
    <row r="23" spans="1:46" ht="30" hidden="1" customHeight="1">
      <c r="A23" s="115"/>
      <c r="B23" s="17">
        <v>19</v>
      </c>
      <c r="C23" s="72"/>
      <c r="D23" s="73"/>
      <c r="E23" s="104"/>
      <c r="F23" s="73"/>
      <c r="G23" s="73"/>
      <c r="H23" s="74"/>
      <c r="I23" s="75"/>
      <c r="J23" s="75"/>
      <c r="K23" s="76"/>
      <c r="L23" s="76"/>
      <c r="M23" s="76"/>
      <c r="N23" s="76"/>
      <c r="O23" s="76"/>
      <c r="P23" s="18"/>
      <c r="Q23" s="83" t="str">
        <f t="shared" si="14"/>
        <v/>
      </c>
      <c r="R23" s="125"/>
      <c r="S23" s="115"/>
      <c r="T23" s="40" t="str">
        <f t="shared" si="0"/>
        <v/>
      </c>
      <c r="U23" s="44" t="str">
        <f t="shared" ref="U23:U34" si="30">IF(T23=1,"✖事業所番号桁数誤り。","")</f>
        <v/>
      </c>
      <c r="V23" s="40">
        <f t="shared" si="1"/>
        <v>0</v>
      </c>
      <c r="W23" s="61" t="str">
        <f t="shared" si="24"/>
        <v/>
      </c>
      <c r="X23" s="64">
        <f t="shared" si="3"/>
        <v>0</v>
      </c>
      <c r="Y23" s="64" t="str">
        <f t="shared" si="16"/>
        <v/>
      </c>
      <c r="Z23" s="68" t="str">
        <f t="shared" si="17"/>
        <v/>
      </c>
      <c r="AA23" s="42" t="str">
        <f t="shared" si="17"/>
        <v/>
      </c>
      <c r="AB23" s="42" t="str">
        <f t="shared" si="17"/>
        <v/>
      </c>
      <c r="AC23" s="42" t="str">
        <f t="shared" si="17"/>
        <v/>
      </c>
      <c r="AD23" s="64" t="str">
        <f t="shared" si="18"/>
        <v/>
      </c>
      <c r="AE23" s="68" t="str">
        <f t="shared" si="28"/>
        <v/>
      </c>
      <c r="AF23" s="42" t="str">
        <f t="shared" si="28"/>
        <v/>
      </c>
      <c r="AG23" s="82" t="str">
        <f t="shared" si="19"/>
        <v/>
      </c>
      <c r="AH23" s="68" t="str">
        <f t="shared" si="29"/>
        <v/>
      </c>
      <c r="AI23" s="42" t="str">
        <f t="shared" si="29"/>
        <v/>
      </c>
      <c r="AJ23" s="64" t="str">
        <f t="shared" si="27"/>
        <v/>
      </c>
      <c r="AK23" s="50" t="str">
        <f t="shared" si="6"/>
        <v/>
      </c>
      <c r="AL23" s="40" t="str">
        <f t="shared" si="7"/>
        <v/>
      </c>
      <c r="AM23" s="41" t="str">
        <f>IF(AL23="","",IF(AL23="①",1,IF(AL23="②",2,IF(AL23="③",3,IF(AL23="④",4,NG)))))</f>
        <v/>
      </c>
      <c r="AN23" s="43" t="str">
        <f t="shared" si="8"/>
        <v/>
      </c>
      <c r="AO23" s="43" t="str">
        <f t="shared" si="9"/>
        <v/>
      </c>
      <c r="AP23" s="43" t="str">
        <f t="shared" si="10"/>
        <v/>
      </c>
      <c r="AQ23" s="56" t="str">
        <f t="shared" si="25"/>
        <v/>
      </c>
      <c r="AR23" s="113" t="str">
        <f t="shared" si="11"/>
        <v/>
      </c>
      <c r="AS23" s="43">
        <f t="shared" si="22"/>
        <v>0</v>
      </c>
      <c r="AT23" s="61" t="str">
        <f t="shared" si="23"/>
        <v/>
      </c>
    </row>
    <row r="24" spans="1:46" ht="30" hidden="1" customHeight="1">
      <c r="A24" s="115"/>
      <c r="B24" s="17">
        <v>20</v>
      </c>
      <c r="C24" s="72"/>
      <c r="D24" s="73"/>
      <c r="E24" s="104"/>
      <c r="F24" s="73"/>
      <c r="G24" s="73"/>
      <c r="H24" s="74"/>
      <c r="I24" s="75"/>
      <c r="J24" s="75"/>
      <c r="K24" s="76"/>
      <c r="L24" s="76"/>
      <c r="M24" s="76"/>
      <c r="N24" s="76"/>
      <c r="O24" s="76"/>
      <c r="P24" s="18"/>
      <c r="Q24" s="83" t="str">
        <f t="shared" si="14"/>
        <v/>
      </c>
      <c r="R24" s="125"/>
      <c r="S24" s="115"/>
      <c r="T24" s="40" t="str">
        <f t="shared" si="0"/>
        <v/>
      </c>
      <c r="U24" s="44" t="str">
        <f t="shared" si="30"/>
        <v/>
      </c>
      <c r="V24" s="40">
        <f t="shared" si="1"/>
        <v>0</v>
      </c>
      <c r="W24" s="61" t="str">
        <f t="shared" si="24"/>
        <v/>
      </c>
      <c r="X24" s="65">
        <f t="shared" si="3"/>
        <v>0</v>
      </c>
      <c r="Y24" s="64" t="str">
        <f t="shared" si="16"/>
        <v/>
      </c>
      <c r="Z24" s="68" t="str">
        <f t="shared" si="17"/>
        <v/>
      </c>
      <c r="AA24" s="42" t="str">
        <f t="shared" si="17"/>
        <v/>
      </c>
      <c r="AB24" s="42" t="str">
        <f t="shared" si="17"/>
        <v/>
      </c>
      <c r="AC24" s="42" t="str">
        <f t="shared" si="17"/>
        <v/>
      </c>
      <c r="AD24" s="64" t="str">
        <f t="shared" ref="AD24:AD33" si="31">IF(SUM(Z24:AC24)&gt;0,"※みなし指定要確認。","")</f>
        <v/>
      </c>
      <c r="AE24" s="68" t="str">
        <f t="shared" si="28"/>
        <v/>
      </c>
      <c r="AF24" s="42" t="str">
        <f t="shared" si="28"/>
        <v/>
      </c>
      <c r="AG24" s="82" t="str">
        <f t="shared" si="19"/>
        <v/>
      </c>
      <c r="AH24" s="68" t="str">
        <f t="shared" si="29"/>
        <v/>
      </c>
      <c r="AI24" s="42" t="str">
        <f t="shared" si="29"/>
        <v/>
      </c>
      <c r="AJ24" s="64" t="str">
        <f t="shared" si="27"/>
        <v/>
      </c>
      <c r="AK24" s="50" t="str">
        <f t="shared" si="6"/>
        <v/>
      </c>
      <c r="AL24" s="40" t="str">
        <f t="shared" si="7"/>
        <v/>
      </c>
      <c r="AM24" s="41" t="str">
        <f>IF(AL24="","",IF(AL24="①",1,IF(AL24="②",2,IF(AL24="③",3,IF(AL24="④",4,NG)))))</f>
        <v/>
      </c>
      <c r="AN24" s="43" t="str">
        <f t="shared" si="8"/>
        <v/>
      </c>
      <c r="AO24" s="43" t="str">
        <f t="shared" si="9"/>
        <v/>
      </c>
      <c r="AP24" s="43" t="str">
        <f t="shared" si="10"/>
        <v/>
      </c>
      <c r="AQ24" s="56" t="str">
        <f t="shared" ref="AQ24:AQ33" si="32">IF(AND(AM24&lt;=2,AP24=1),"✖入所定員不整合。",IF(AND(AM24=3,AP24=1),"△通所規模要確認。",""))</f>
        <v/>
      </c>
      <c r="AR24" s="113" t="str">
        <f t="shared" si="11"/>
        <v/>
      </c>
      <c r="AS24" s="43">
        <f t="shared" si="22"/>
        <v>0</v>
      </c>
      <c r="AT24" s="61" t="str">
        <f t="shared" si="23"/>
        <v/>
      </c>
    </row>
    <row r="25" spans="1:46" ht="30" hidden="1" customHeight="1">
      <c r="A25" s="115"/>
      <c r="B25" s="17">
        <v>21</v>
      </c>
      <c r="C25" s="72"/>
      <c r="D25" s="73"/>
      <c r="E25" s="104"/>
      <c r="F25" s="73"/>
      <c r="G25" s="73"/>
      <c r="H25" s="74"/>
      <c r="I25" s="75"/>
      <c r="J25" s="75"/>
      <c r="K25" s="77" t="str">
        <f t="shared" ref="K25:N34" si="33">IF(H25="","",VLOOKUP(H25,支援金額,2))</f>
        <v/>
      </c>
      <c r="L25" s="77" t="str">
        <f t="shared" si="33"/>
        <v/>
      </c>
      <c r="M25" s="77" t="str">
        <f t="shared" si="33"/>
        <v/>
      </c>
      <c r="N25" s="77" t="str">
        <f t="shared" si="33"/>
        <v/>
      </c>
      <c r="O25" s="77" t="str">
        <f t="shared" ref="O25:O34" si="34">IF(I25="","",VLOOKUP(I25,支援金額,2))</f>
        <v/>
      </c>
      <c r="P25" s="18"/>
      <c r="Q25" s="83" t="e">
        <f>AT25&amp;U25&amp;#REF!&amp;W25&amp;Y25&amp;AD25&amp;AG25&amp;AQ25&amp;AJ25</f>
        <v>#REF!</v>
      </c>
      <c r="R25" s="125"/>
      <c r="S25" s="115"/>
      <c r="T25" s="40" t="str">
        <f t="shared" si="0"/>
        <v/>
      </c>
      <c r="U25" s="44" t="str">
        <f t="shared" si="30"/>
        <v/>
      </c>
      <c r="V25" s="40">
        <f t="shared" si="1"/>
        <v>0</v>
      </c>
      <c r="W25" s="61" t="str">
        <f t="shared" si="24"/>
        <v/>
      </c>
      <c r="X25" s="64">
        <f t="shared" ref="X25:X34" si="35">IF(H25="",0,IF(H25=$X$4,1,0))</f>
        <v>0</v>
      </c>
      <c r="Y25" s="64" t="str">
        <f t="shared" si="16"/>
        <v/>
      </c>
      <c r="Z25" s="68" t="str">
        <f t="shared" si="17"/>
        <v/>
      </c>
      <c r="AA25" s="42" t="str">
        <f t="shared" si="17"/>
        <v/>
      </c>
      <c r="AB25" s="42" t="str">
        <f t="shared" si="17"/>
        <v/>
      </c>
      <c r="AC25" s="42" t="str">
        <f t="shared" si="17"/>
        <v/>
      </c>
      <c r="AD25" s="64" t="str">
        <f t="shared" si="31"/>
        <v/>
      </c>
      <c r="AE25" s="68" t="str">
        <f t="shared" si="28"/>
        <v/>
      </c>
      <c r="AF25" s="42" t="str">
        <f t="shared" si="28"/>
        <v/>
      </c>
      <c r="AG25" s="82" t="str">
        <f t="shared" si="19"/>
        <v/>
      </c>
      <c r="AH25" s="68" t="str">
        <f t="shared" si="29"/>
        <v/>
      </c>
      <c r="AI25" s="42" t="str">
        <f t="shared" si="29"/>
        <v/>
      </c>
      <c r="AJ25" s="64" t="str">
        <f t="shared" si="27"/>
        <v/>
      </c>
      <c r="AK25" s="50" t="str">
        <f t="shared" si="6"/>
        <v/>
      </c>
      <c r="AL25" s="40" t="str">
        <f t="shared" si="7"/>
        <v/>
      </c>
      <c r="AM25" s="41" t="str">
        <f>IF(AL25="","",IF(AL25="①",1,IF(AL25="②",2,IF(AL25="③",3,IF(AL25="④",4,NG)))))</f>
        <v/>
      </c>
      <c r="AN25" s="43" t="str">
        <f t="shared" si="8"/>
        <v/>
      </c>
      <c r="AO25" s="43" t="str">
        <f t="shared" si="9"/>
        <v/>
      </c>
      <c r="AP25" s="43" t="str">
        <f t="shared" si="10"/>
        <v/>
      </c>
      <c r="AQ25" s="56" t="str">
        <f t="shared" si="32"/>
        <v/>
      </c>
      <c r="AR25" s="113" t="str">
        <f t="shared" si="11"/>
        <v/>
      </c>
      <c r="AS25" s="43">
        <f t="shared" si="22"/>
        <v>0</v>
      </c>
      <c r="AT25" s="61" t="str">
        <f t="shared" si="23"/>
        <v/>
      </c>
    </row>
    <row r="26" spans="1:46" ht="30" hidden="1" customHeight="1">
      <c r="A26" s="115"/>
      <c r="B26" s="17">
        <v>22</v>
      </c>
      <c r="C26" s="72"/>
      <c r="D26" s="73"/>
      <c r="E26" s="104"/>
      <c r="F26" s="73"/>
      <c r="G26" s="73"/>
      <c r="H26" s="74"/>
      <c r="I26" s="75"/>
      <c r="J26" s="75"/>
      <c r="K26" s="77" t="str">
        <f t="shared" si="33"/>
        <v/>
      </c>
      <c r="L26" s="77" t="str">
        <f t="shared" si="33"/>
        <v/>
      </c>
      <c r="M26" s="77" t="str">
        <f t="shared" si="33"/>
        <v/>
      </c>
      <c r="N26" s="77" t="str">
        <f t="shared" si="33"/>
        <v/>
      </c>
      <c r="O26" s="77" t="str">
        <f t="shared" si="34"/>
        <v/>
      </c>
      <c r="P26" s="18"/>
      <c r="Q26" s="83" t="e">
        <f>AT26&amp;U26&amp;#REF!&amp;W26&amp;Y26&amp;AD26&amp;AG26&amp;AQ26&amp;AJ26</f>
        <v>#REF!</v>
      </c>
      <c r="R26" s="125"/>
      <c r="S26" s="115"/>
      <c r="T26" s="40" t="str">
        <f t="shared" si="0"/>
        <v/>
      </c>
      <c r="U26" s="44" t="str">
        <f t="shared" si="30"/>
        <v/>
      </c>
      <c r="V26" s="40">
        <f t="shared" si="1"/>
        <v>0</v>
      </c>
      <c r="W26" s="61" t="str">
        <f t="shared" si="24"/>
        <v/>
      </c>
      <c r="X26" s="64">
        <f t="shared" si="35"/>
        <v>0</v>
      </c>
      <c r="Y26" s="64" t="str">
        <f t="shared" si="16"/>
        <v/>
      </c>
      <c r="Z26" s="68" t="str">
        <f t="shared" si="17"/>
        <v/>
      </c>
      <c r="AA26" s="42" t="str">
        <f t="shared" si="17"/>
        <v/>
      </c>
      <c r="AB26" s="42" t="str">
        <f t="shared" si="17"/>
        <v/>
      </c>
      <c r="AC26" s="42" t="str">
        <f t="shared" si="17"/>
        <v/>
      </c>
      <c r="AD26" s="64" t="str">
        <f t="shared" si="31"/>
        <v/>
      </c>
      <c r="AE26" s="68" t="str">
        <f t="shared" si="28"/>
        <v/>
      </c>
      <c r="AF26" s="42" t="str">
        <f t="shared" si="28"/>
        <v/>
      </c>
      <c r="AG26" s="82" t="str">
        <f t="shared" si="19"/>
        <v/>
      </c>
      <c r="AH26" s="68" t="str">
        <f t="shared" si="29"/>
        <v/>
      </c>
      <c r="AI26" s="42" t="str">
        <f t="shared" si="29"/>
        <v/>
      </c>
      <c r="AJ26" s="64" t="str">
        <f t="shared" si="27"/>
        <v/>
      </c>
      <c r="AK26" s="50" t="str">
        <f t="shared" si="6"/>
        <v/>
      </c>
      <c r="AL26" s="40" t="str">
        <f t="shared" si="7"/>
        <v/>
      </c>
      <c r="AM26" s="41" t="str">
        <f>IF(AL26="","",IF(AL26="①",1,IF(AL26="②",2,IF(AL26="③",3,IF(AL26="④",4,NG)))))</f>
        <v/>
      </c>
      <c r="AN26" s="43" t="str">
        <f t="shared" si="8"/>
        <v/>
      </c>
      <c r="AO26" s="43" t="str">
        <f t="shared" si="9"/>
        <v/>
      </c>
      <c r="AP26" s="43" t="str">
        <f t="shared" si="10"/>
        <v/>
      </c>
      <c r="AQ26" s="56" t="str">
        <f t="shared" si="32"/>
        <v/>
      </c>
      <c r="AR26" s="113" t="str">
        <f t="shared" si="11"/>
        <v/>
      </c>
      <c r="AS26" s="43">
        <f t="shared" si="22"/>
        <v>0</v>
      </c>
      <c r="AT26" s="61" t="str">
        <f t="shared" si="23"/>
        <v/>
      </c>
    </row>
    <row r="27" spans="1:46" ht="30" hidden="1" customHeight="1">
      <c r="A27" s="115"/>
      <c r="B27" s="17">
        <v>23</v>
      </c>
      <c r="C27" s="72"/>
      <c r="D27" s="73"/>
      <c r="E27" s="104"/>
      <c r="F27" s="73"/>
      <c r="G27" s="73"/>
      <c r="H27" s="74"/>
      <c r="I27" s="75"/>
      <c r="J27" s="75"/>
      <c r="K27" s="77" t="str">
        <f t="shared" si="33"/>
        <v/>
      </c>
      <c r="L27" s="77" t="str">
        <f t="shared" si="33"/>
        <v/>
      </c>
      <c r="M27" s="77" t="str">
        <f t="shared" si="33"/>
        <v/>
      </c>
      <c r="N27" s="77" t="str">
        <f t="shared" si="33"/>
        <v/>
      </c>
      <c r="O27" s="77" t="str">
        <f t="shared" si="34"/>
        <v/>
      </c>
      <c r="P27" s="18"/>
      <c r="Q27" s="83" t="e">
        <f>AT27&amp;U27&amp;#REF!&amp;W27&amp;Y27&amp;AD27&amp;AG27&amp;AQ27&amp;AJ27</f>
        <v>#REF!</v>
      </c>
      <c r="R27" s="125"/>
      <c r="S27" s="115"/>
      <c r="T27" s="40" t="str">
        <f t="shared" si="0"/>
        <v/>
      </c>
      <c r="U27" s="44" t="str">
        <f t="shared" si="30"/>
        <v/>
      </c>
      <c r="V27" s="40">
        <f t="shared" si="1"/>
        <v>0</v>
      </c>
      <c r="W27" s="61" t="str">
        <f t="shared" si="24"/>
        <v/>
      </c>
      <c r="X27" s="64">
        <f t="shared" si="35"/>
        <v>0</v>
      </c>
      <c r="Y27" s="64" t="str">
        <f t="shared" si="16"/>
        <v/>
      </c>
      <c r="Z27" s="68" t="str">
        <f t="shared" si="17"/>
        <v/>
      </c>
      <c r="AA27" s="42" t="str">
        <f t="shared" si="17"/>
        <v/>
      </c>
      <c r="AB27" s="42" t="str">
        <f t="shared" si="17"/>
        <v/>
      </c>
      <c r="AC27" s="42" t="str">
        <f t="shared" si="17"/>
        <v/>
      </c>
      <c r="AD27" s="64" t="str">
        <f t="shared" si="31"/>
        <v/>
      </c>
      <c r="AE27" s="68" t="str">
        <f t="shared" si="28"/>
        <v/>
      </c>
      <c r="AF27" s="42" t="str">
        <f t="shared" si="28"/>
        <v/>
      </c>
      <c r="AG27" s="82" t="str">
        <f t="shared" si="19"/>
        <v/>
      </c>
      <c r="AH27" s="68" t="str">
        <f t="shared" si="29"/>
        <v/>
      </c>
      <c r="AI27" s="42" t="str">
        <f t="shared" si="29"/>
        <v/>
      </c>
      <c r="AJ27" s="64" t="str">
        <f t="shared" si="27"/>
        <v/>
      </c>
      <c r="AK27" s="50" t="str">
        <f t="shared" si="6"/>
        <v/>
      </c>
      <c r="AL27" s="40" t="str">
        <f t="shared" si="7"/>
        <v/>
      </c>
      <c r="AM27" s="41" t="str">
        <f>IF(AL27="","",IF(AL27="①",1,IF(AL27="②",2,IF(AL27="③",3,IF(AL27="④",4,NG)))))</f>
        <v/>
      </c>
      <c r="AN27" s="43" t="str">
        <f t="shared" si="8"/>
        <v/>
      </c>
      <c r="AO27" s="43" t="str">
        <f t="shared" si="9"/>
        <v/>
      </c>
      <c r="AP27" s="43" t="str">
        <f t="shared" si="10"/>
        <v/>
      </c>
      <c r="AQ27" s="56" t="str">
        <f t="shared" si="32"/>
        <v/>
      </c>
      <c r="AR27" s="113" t="str">
        <f t="shared" si="11"/>
        <v/>
      </c>
      <c r="AS27" s="43">
        <f t="shared" si="22"/>
        <v>0</v>
      </c>
      <c r="AT27" s="61" t="str">
        <f t="shared" si="23"/>
        <v/>
      </c>
    </row>
    <row r="28" spans="1:46" ht="30" hidden="1" customHeight="1">
      <c r="A28" s="115"/>
      <c r="B28" s="17">
        <v>24</v>
      </c>
      <c r="C28" s="72"/>
      <c r="D28" s="73"/>
      <c r="E28" s="104"/>
      <c r="F28" s="73"/>
      <c r="G28" s="73"/>
      <c r="H28" s="74"/>
      <c r="I28" s="75"/>
      <c r="J28" s="75"/>
      <c r="K28" s="77" t="str">
        <f t="shared" si="33"/>
        <v/>
      </c>
      <c r="L28" s="77" t="str">
        <f t="shared" si="33"/>
        <v/>
      </c>
      <c r="M28" s="77" t="str">
        <f t="shared" si="33"/>
        <v/>
      </c>
      <c r="N28" s="77" t="str">
        <f t="shared" si="33"/>
        <v/>
      </c>
      <c r="O28" s="77" t="str">
        <f t="shared" si="34"/>
        <v/>
      </c>
      <c r="P28" s="18"/>
      <c r="Q28" s="83" t="e">
        <f>AT28&amp;U28&amp;#REF!&amp;W28&amp;Y28&amp;AD28&amp;AG28&amp;AQ28&amp;AJ28</f>
        <v>#REF!</v>
      </c>
      <c r="R28" s="125"/>
      <c r="S28" s="115"/>
      <c r="T28" s="40" t="str">
        <f t="shared" si="0"/>
        <v/>
      </c>
      <c r="U28" s="44" t="str">
        <f t="shared" si="30"/>
        <v/>
      </c>
      <c r="V28" s="40">
        <f t="shared" si="1"/>
        <v>0</v>
      </c>
      <c r="W28" s="61" t="str">
        <f t="shared" si="24"/>
        <v/>
      </c>
      <c r="X28" s="64">
        <f t="shared" si="35"/>
        <v>0</v>
      </c>
      <c r="Y28" s="64" t="str">
        <f t="shared" si="16"/>
        <v/>
      </c>
      <c r="Z28" s="68" t="str">
        <f t="shared" si="17"/>
        <v/>
      </c>
      <c r="AA28" s="42" t="str">
        <f t="shared" si="17"/>
        <v/>
      </c>
      <c r="AB28" s="42" t="str">
        <f t="shared" si="17"/>
        <v/>
      </c>
      <c r="AC28" s="42" t="str">
        <f t="shared" si="17"/>
        <v/>
      </c>
      <c r="AD28" s="64" t="str">
        <f t="shared" si="31"/>
        <v/>
      </c>
      <c r="AE28" s="68" t="str">
        <f t="shared" si="28"/>
        <v/>
      </c>
      <c r="AF28" s="42" t="str">
        <f t="shared" si="28"/>
        <v/>
      </c>
      <c r="AG28" s="82" t="str">
        <f t="shared" si="19"/>
        <v/>
      </c>
      <c r="AH28" s="68" t="str">
        <f t="shared" si="29"/>
        <v/>
      </c>
      <c r="AI28" s="42" t="str">
        <f t="shared" si="29"/>
        <v/>
      </c>
      <c r="AJ28" s="64" t="str">
        <f t="shared" si="27"/>
        <v/>
      </c>
      <c r="AK28" s="50" t="str">
        <f t="shared" si="6"/>
        <v/>
      </c>
      <c r="AL28" s="40" t="str">
        <f t="shared" si="7"/>
        <v/>
      </c>
      <c r="AM28" s="41" t="str">
        <f>IF(AL28="","",IF(AL28="①",1,IF(AL28="②",2,IF(AL28="③",3,IF(AL28="④",4,NG)))))</f>
        <v/>
      </c>
      <c r="AN28" s="43" t="str">
        <f t="shared" si="8"/>
        <v/>
      </c>
      <c r="AO28" s="43" t="str">
        <f t="shared" si="9"/>
        <v/>
      </c>
      <c r="AP28" s="43" t="str">
        <f t="shared" si="10"/>
        <v/>
      </c>
      <c r="AQ28" s="56" t="str">
        <f t="shared" si="32"/>
        <v/>
      </c>
      <c r="AR28" s="113" t="str">
        <f t="shared" si="11"/>
        <v/>
      </c>
      <c r="AS28" s="43">
        <f t="shared" si="22"/>
        <v>0</v>
      </c>
      <c r="AT28" s="61" t="str">
        <f t="shared" si="23"/>
        <v/>
      </c>
    </row>
    <row r="29" spans="1:46" ht="30" hidden="1" customHeight="1">
      <c r="A29" s="115"/>
      <c r="B29" s="17">
        <v>25</v>
      </c>
      <c r="C29" s="72"/>
      <c r="D29" s="73"/>
      <c r="E29" s="104"/>
      <c r="F29" s="73"/>
      <c r="G29" s="73"/>
      <c r="H29" s="74"/>
      <c r="I29" s="75"/>
      <c r="J29" s="75"/>
      <c r="K29" s="77" t="str">
        <f t="shared" si="33"/>
        <v/>
      </c>
      <c r="L29" s="77" t="str">
        <f t="shared" si="33"/>
        <v/>
      </c>
      <c r="M29" s="77" t="str">
        <f t="shared" si="33"/>
        <v/>
      </c>
      <c r="N29" s="77" t="str">
        <f t="shared" si="33"/>
        <v/>
      </c>
      <c r="O29" s="77" t="str">
        <f t="shared" si="34"/>
        <v/>
      </c>
      <c r="P29" s="18"/>
      <c r="Q29" s="83" t="e">
        <f>AT29&amp;U29&amp;#REF!&amp;W29&amp;Y29&amp;AD29&amp;AG29&amp;AQ29&amp;AJ29</f>
        <v>#REF!</v>
      </c>
      <c r="R29" s="125"/>
      <c r="S29" s="115"/>
      <c r="T29" s="40" t="str">
        <f t="shared" si="0"/>
        <v/>
      </c>
      <c r="U29" s="44" t="str">
        <f t="shared" si="30"/>
        <v/>
      </c>
      <c r="V29" s="40">
        <f t="shared" si="1"/>
        <v>0</v>
      </c>
      <c r="W29" s="61" t="str">
        <f t="shared" si="24"/>
        <v/>
      </c>
      <c r="X29" s="64">
        <f t="shared" si="35"/>
        <v>0</v>
      </c>
      <c r="Y29" s="64" t="str">
        <f t="shared" si="16"/>
        <v/>
      </c>
      <c r="Z29" s="68" t="str">
        <f t="shared" si="17"/>
        <v/>
      </c>
      <c r="AA29" s="42" t="str">
        <f t="shared" si="17"/>
        <v/>
      </c>
      <c r="AB29" s="42" t="str">
        <f t="shared" si="17"/>
        <v/>
      </c>
      <c r="AC29" s="42" t="str">
        <f t="shared" si="17"/>
        <v/>
      </c>
      <c r="AD29" s="64" t="str">
        <f t="shared" si="31"/>
        <v/>
      </c>
      <c r="AE29" s="68" t="str">
        <f t="shared" si="28"/>
        <v/>
      </c>
      <c r="AF29" s="42" t="str">
        <f t="shared" si="28"/>
        <v/>
      </c>
      <c r="AG29" s="82" t="str">
        <f t="shared" si="19"/>
        <v/>
      </c>
      <c r="AH29" s="68" t="str">
        <f t="shared" si="29"/>
        <v/>
      </c>
      <c r="AI29" s="42" t="str">
        <f t="shared" si="29"/>
        <v/>
      </c>
      <c r="AJ29" s="64" t="str">
        <f t="shared" si="27"/>
        <v/>
      </c>
      <c r="AK29" s="50" t="str">
        <f t="shared" si="6"/>
        <v/>
      </c>
      <c r="AL29" s="40" t="str">
        <f t="shared" si="7"/>
        <v/>
      </c>
      <c r="AM29" s="41" t="str">
        <f>IF(AL29="","",IF(AL29="①",1,IF(AL29="②",2,IF(AL29="③",3,IF(AL29="④",4,NG)))))</f>
        <v/>
      </c>
      <c r="AN29" s="43" t="str">
        <f t="shared" si="8"/>
        <v/>
      </c>
      <c r="AO29" s="43" t="str">
        <f t="shared" si="9"/>
        <v/>
      </c>
      <c r="AP29" s="43" t="str">
        <f t="shared" si="10"/>
        <v/>
      </c>
      <c r="AQ29" s="56" t="str">
        <f t="shared" si="32"/>
        <v/>
      </c>
      <c r="AR29" s="113" t="str">
        <f t="shared" si="11"/>
        <v/>
      </c>
      <c r="AS29" s="43">
        <f t="shared" si="22"/>
        <v>0</v>
      </c>
      <c r="AT29" s="61" t="str">
        <f t="shared" si="23"/>
        <v/>
      </c>
    </row>
    <row r="30" spans="1:46" ht="30" hidden="1" customHeight="1">
      <c r="A30" s="115"/>
      <c r="B30" s="17">
        <v>26</v>
      </c>
      <c r="C30" s="72"/>
      <c r="D30" s="73"/>
      <c r="E30" s="104"/>
      <c r="F30" s="73"/>
      <c r="G30" s="73"/>
      <c r="H30" s="74"/>
      <c r="I30" s="75"/>
      <c r="J30" s="75"/>
      <c r="K30" s="77" t="str">
        <f t="shared" si="33"/>
        <v/>
      </c>
      <c r="L30" s="77" t="str">
        <f t="shared" si="33"/>
        <v/>
      </c>
      <c r="M30" s="77" t="str">
        <f t="shared" si="33"/>
        <v/>
      </c>
      <c r="N30" s="77" t="str">
        <f t="shared" si="33"/>
        <v/>
      </c>
      <c r="O30" s="77" t="str">
        <f t="shared" si="34"/>
        <v/>
      </c>
      <c r="P30" s="18"/>
      <c r="Q30" s="83" t="e">
        <f>AT30&amp;U30&amp;#REF!&amp;W30&amp;Y30&amp;AD30&amp;AG30&amp;AQ30&amp;AJ30</f>
        <v>#REF!</v>
      </c>
      <c r="R30" s="125"/>
      <c r="S30" s="115"/>
      <c r="T30" s="40" t="str">
        <f t="shared" si="0"/>
        <v/>
      </c>
      <c r="U30" s="44" t="str">
        <f t="shared" si="30"/>
        <v/>
      </c>
      <c r="V30" s="40">
        <f t="shared" si="1"/>
        <v>0</v>
      </c>
      <c r="W30" s="61" t="str">
        <f t="shared" si="24"/>
        <v/>
      </c>
      <c r="X30" s="64">
        <f t="shared" si="35"/>
        <v>0</v>
      </c>
      <c r="Y30" s="64" t="str">
        <f t="shared" si="16"/>
        <v/>
      </c>
      <c r="Z30" s="68" t="str">
        <f t="shared" si="17"/>
        <v/>
      </c>
      <c r="AA30" s="42" t="str">
        <f t="shared" si="17"/>
        <v/>
      </c>
      <c r="AB30" s="42" t="str">
        <f t="shared" si="17"/>
        <v/>
      </c>
      <c r="AC30" s="42" t="str">
        <f t="shared" si="17"/>
        <v/>
      </c>
      <c r="AD30" s="64" t="str">
        <f t="shared" si="31"/>
        <v/>
      </c>
      <c r="AE30" s="68" t="str">
        <f t="shared" si="28"/>
        <v/>
      </c>
      <c r="AF30" s="42" t="str">
        <f t="shared" si="28"/>
        <v/>
      </c>
      <c r="AG30" s="82" t="str">
        <f t="shared" si="19"/>
        <v/>
      </c>
      <c r="AH30" s="68" t="str">
        <f t="shared" si="29"/>
        <v/>
      </c>
      <c r="AI30" s="42" t="str">
        <f t="shared" si="29"/>
        <v/>
      </c>
      <c r="AJ30" s="64" t="str">
        <f t="shared" si="27"/>
        <v/>
      </c>
      <c r="AK30" s="50" t="str">
        <f t="shared" si="6"/>
        <v/>
      </c>
      <c r="AL30" s="40" t="str">
        <f t="shared" si="7"/>
        <v/>
      </c>
      <c r="AM30" s="41" t="str">
        <f>IF(AL30="","",IF(AL30="①",1,IF(AL30="②",2,IF(AL30="③",3,IF(AL30="④",4,NG)))))</f>
        <v/>
      </c>
      <c r="AN30" s="43" t="str">
        <f t="shared" si="8"/>
        <v/>
      </c>
      <c r="AO30" s="43" t="str">
        <f t="shared" si="9"/>
        <v/>
      </c>
      <c r="AP30" s="43" t="str">
        <f t="shared" si="10"/>
        <v/>
      </c>
      <c r="AQ30" s="56" t="str">
        <f t="shared" si="32"/>
        <v/>
      </c>
      <c r="AR30" s="113" t="str">
        <f t="shared" si="11"/>
        <v/>
      </c>
      <c r="AS30" s="43">
        <f t="shared" si="22"/>
        <v>0</v>
      </c>
      <c r="AT30" s="61" t="str">
        <f t="shared" si="23"/>
        <v/>
      </c>
    </row>
    <row r="31" spans="1:46" ht="30" hidden="1" customHeight="1">
      <c r="A31" s="115"/>
      <c r="B31" s="17">
        <v>27</v>
      </c>
      <c r="C31" s="72"/>
      <c r="D31" s="73"/>
      <c r="E31" s="104"/>
      <c r="F31" s="73"/>
      <c r="G31" s="73"/>
      <c r="H31" s="74"/>
      <c r="I31" s="75"/>
      <c r="J31" s="75"/>
      <c r="K31" s="77" t="str">
        <f t="shared" si="33"/>
        <v/>
      </c>
      <c r="L31" s="77" t="str">
        <f t="shared" si="33"/>
        <v/>
      </c>
      <c r="M31" s="77" t="str">
        <f t="shared" si="33"/>
        <v/>
      </c>
      <c r="N31" s="77" t="str">
        <f t="shared" si="33"/>
        <v/>
      </c>
      <c r="O31" s="77" t="str">
        <f t="shared" si="34"/>
        <v/>
      </c>
      <c r="P31" s="18"/>
      <c r="Q31" s="83" t="e">
        <f>AT31&amp;U31&amp;#REF!&amp;W31&amp;Y31&amp;AD31&amp;AG31&amp;AQ31&amp;AJ31</f>
        <v>#REF!</v>
      </c>
      <c r="R31" s="125"/>
      <c r="S31" s="115"/>
      <c r="T31" s="40" t="str">
        <f t="shared" si="0"/>
        <v/>
      </c>
      <c r="U31" s="44" t="str">
        <f t="shared" si="30"/>
        <v/>
      </c>
      <c r="V31" s="40">
        <f t="shared" si="1"/>
        <v>0</v>
      </c>
      <c r="W31" s="61" t="str">
        <f t="shared" si="24"/>
        <v/>
      </c>
      <c r="X31" s="64">
        <f t="shared" si="35"/>
        <v>0</v>
      </c>
      <c r="Y31" s="64" t="str">
        <f t="shared" si="16"/>
        <v/>
      </c>
      <c r="Z31" s="68" t="str">
        <f t="shared" si="17"/>
        <v/>
      </c>
      <c r="AA31" s="42" t="str">
        <f t="shared" si="17"/>
        <v/>
      </c>
      <c r="AB31" s="42" t="str">
        <f t="shared" si="17"/>
        <v/>
      </c>
      <c r="AC31" s="42" t="str">
        <f t="shared" si="17"/>
        <v/>
      </c>
      <c r="AD31" s="64" t="str">
        <f t="shared" si="31"/>
        <v/>
      </c>
      <c r="AE31" s="68" t="str">
        <f t="shared" si="28"/>
        <v/>
      </c>
      <c r="AF31" s="42" t="str">
        <f t="shared" si="28"/>
        <v/>
      </c>
      <c r="AG31" s="82" t="str">
        <f t="shared" si="19"/>
        <v/>
      </c>
      <c r="AH31" s="68" t="str">
        <f t="shared" si="29"/>
        <v/>
      </c>
      <c r="AI31" s="42" t="str">
        <f t="shared" si="29"/>
        <v/>
      </c>
      <c r="AJ31" s="64" t="str">
        <f t="shared" si="27"/>
        <v/>
      </c>
      <c r="AK31" s="50" t="str">
        <f t="shared" si="6"/>
        <v/>
      </c>
      <c r="AL31" s="40" t="str">
        <f t="shared" si="7"/>
        <v/>
      </c>
      <c r="AM31" s="41" t="str">
        <f>IF(AL31="","",IF(AL31="①",1,IF(AL31="②",2,IF(AL31="③",3,IF(AL31="④",4,NG)))))</f>
        <v/>
      </c>
      <c r="AN31" s="43" t="str">
        <f t="shared" si="8"/>
        <v/>
      </c>
      <c r="AO31" s="43" t="str">
        <f t="shared" si="9"/>
        <v/>
      </c>
      <c r="AP31" s="43" t="str">
        <f t="shared" si="10"/>
        <v/>
      </c>
      <c r="AQ31" s="56" t="str">
        <f t="shared" si="32"/>
        <v/>
      </c>
      <c r="AR31" s="113" t="str">
        <f t="shared" si="11"/>
        <v/>
      </c>
      <c r="AS31" s="43">
        <f t="shared" si="22"/>
        <v>0</v>
      </c>
      <c r="AT31" s="61" t="str">
        <f t="shared" si="23"/>
        <v/>
      </c>
    </row>
    <row r="32" spans="1:46" ht="30" hidden="1" customHeight="1">
      <c r="A32" s="115"/>
      <c r="B32" s="17">
        <v>28</v>
      </c>
      <c r="C32" s="72"/>
      <c r="D32" s="73"/>
      <c r="E32" s="104"/>
      <c r="F32" s="73"/>
      <c r="G32" s="73"/>
      <c r="H32" s="74"/>
      <c r="I32" s="75"/>
      <c r="J32" s="75"/>
      <c r="K32" s="77" t="str">
        <f t="shared" si="33"/>
        <v/>
      </c>
      <c r="L32" s="77" t="str">
        <f t="shared" si="33"/>
        <v/>
      </c>
      <c r="M32" s="77" t="str">
        <f t="shared" si="33"/>
        <v/>
      </c>
      <c r="N32" s="77" t="str">
        <f t="shared" si="33"/>
        <v/>
      </c>
      <c r="O32" s="77" t="str">
        <f t="shared" si="34"/>
        <v/>
      </c>
      <c r="P32" s="18"/>
      <c r="Q32" s="83" t="e">
        <f>AT32&amp;U32&amp;#REF!&amp;W32&amp;Y32&amp;AD32&amp;AG32&amp;AQ32&amp;AJ32</f>
        <v>#REF!</v>
      </c>
      <c r="R32" s="125"/>
      <c r="S32" s="115"/>
      <c r="T32" s="40" t="str">
        <f t="shared" si="0"/>
        <v/>
      </c>
      <c r="U32" s="44" t="str">
        <f t="shared" si="30"/>
        <v/>
      </c>
      <c r="V32" s="40">
        <f t="shared" si="1"/>
        <v>0</v>
      </c>
      <c r="W32" s="61" t="str">
        <f t="shared" si="24"/>
        <v/>
      </c>
      <c r="X32" s="64">
        <f t="shared" si="35"/>
        <v>0</v>
      </c>
      <c r="Y32" s="64" t="str">
        <f t="shared" si="16"/>
        <v/>
      </c>
      <c r="Z32" s="68" t="str">
        <f t="shared" si="17"/>
        <v/>
      </c>
      <c r="AA32" s="42" t="str">
        <f t="shared" si="17"/>
        <v/>
      </c>
      <c r="AB32" s="42" t="str">
        <f t="shared" si="17"/>
        <v/>
      </c>
      <c r="AC32" s="42" t="str">
        <f t="shared" si="17"/>
        <v/>
      </c>
      <c r="AD32" s="64" t="str">
        <f t="shared" si="31"/>
        <v/>
      </c>
      <c r="AE32" s="68" t="str">
        <f t="shared" si="28"/>
        <v/>
      </c>
      <c r="AF32" s="42" t="str">
        <f t="shared" si="28"/>
        <v/>
      </c>
      <c r="AG32" s="82" t="str">
        <f t="shared" si="19"/>
        <v/>
      </c>
      <c r="AH32" s="68" t="str">
        <f t="shared" si="29"/>
        <v/>
      </c>
      <c r="AI32" s="42" t="str">
        <f t="shared" si="29"/>
        <v/>
      </c>
      <c r="AJ32" s="64" t="str">
        <f t="shared" si="27"/>
        <v/>
      </c>
      <c r="AK32" s="50" t="str">
        <f t="shared" si="6"/>
        <v/>
      </c>
      <c r="AL32" s="40" t="str">
        <f t="shared" si="7"/>
        <v/>
      </c>
      <c r="AM32" s="41" t="str">
        <f>IF(AL32="","",IF(AL32="①",1,IF(AL32="②",2,IF(AL32="③",3,IF(AL32="④",4,NG)))))</f>
        <v/>
      </c>
      <c r="AN32" s="43" t="str">
        <f t="shared" si="8"/>
        <v/>
      </c>
      <c r="AO32" s="43" t="str">
        <f t="shared" si="9"/>
        <v/>
      </c>
      <c r="AP32" s="43" t="str">
        <f t="shared" si="10"/>
        <v/>
      </c>
      <c r="AQ32" s="56" t="str">
        <f t="shared" si="32"/>
        <v/>
      </c>
      <c r="AR32" s="113" t="str">
        <f t="shared" si="11"/>
        <v/>
      </c>
      <c r="AS32" s="43">
        <f t="shared" si="22"/>
        <v>0</v>
      </c>
      <c r="AT32" s="61" t="str">
        <f t="shared" si="23"/>
        <v/>
      </c>
    </row>
    <row r="33" spans="1:46" ht="30" hidden="1" customHeight="1">
      <c r="A33" s="115"/>
      <c r="B33" s="17">
        <v>29</v>
      </c>
      <c r="C33" s="72"/>
      <c r="D33" s="73"/>
      <c r="E33" s="104"/>
      <c r="F33" s="73"/>
      <c r="G33" s="73"/>
      <c r="H33" s="74"/>
      <c r="I33" s="75"/>
      <c r="J33" s="75"/>
      <c r="K33" s="77" t="str">
        <f t="shared" si="33"/>
        <v/>
      </c>
      <c r="L33" s="77" t="str">
        <f t="shared" si="33"/>
        <v/>
      </c>
      <c r="M33" s="77" t="str">
        <f t="shared" si="33"/>
        <v/>
      </c>
      <c r="N33" s="77" t="str">
        <f t="shared" si="33"/>
        <v/>
      </c>
      <c r="O33" s="77" t="str">
        <f t="shared" si="34"/>
        <v/>
      </c>
      <c r="P33" s="18"/>
      <c r="Q33" s="83" t="e">
        <f>AT33&amp;U33&amp;#REF!&amp;W33&amp;Y33&amp;AD33&amp;AG33&amp;AQ33&amp;AJ33</f>
        <v>#REF!</v>
      </c>
      <c r="R33" s="125"/>
      <c r="S33" s="115"/>
      <c r="T33" s="40" t="str">
        <f t="shared" si="0"/>
        <v/>
      </c>
      <c r="U33" s="44" t="str">
        <f t="shared" si="30"/>
        <v/>
      </c>
      <c r="V33" s="40">
        <f t="shared" si="1"/>
        <v>0</v>
      </c>
      <c r="W33" s="61" t="str">
        <f t="shared" si="24"/>
        <v/>
      </c>
      <c r="X33" s="64">
        <f t="shared" si="35"/>
        <v>0</v>
      </c>
      <c r="Y33" s="64" t="str">
        <f t="shared" si="16"/>
        <v/>
      </c>
      <c r="Z33" s="68" t="str">
        <f t="shared" si="17"/>
        <v/>
      </c>
      <c r="AA33" s="42" t="str">
        <f t="shared" si="17"/>
        <v/>
      </c>
      <c r="AB33" s="42" t="str">
        <f t="shared" si="17"/>
        <v/>
      </c>
      <c r="AC33" s="42" t="str">
        <f t="shared" si="17"/>
        <v/>
      </c>
      <c r="AD33" s="64" t="str">
        <f t="shared" si="31"/>
        <v/>
      </c>
      <c r="AE33" s="68" t="str">
        <f t="shared" si="28"/>
        <v/>
      </c>
      <c r="AF33" s="42" t="str">
        <f t="shared" si="28"/>
        <v/>
      </c>
      <c r="AG33" s="82" t="str">
        <f t="shared" si="19"/>
        <v/>
      </c>
      <c r="AH33" s="68" t="str">
        <f t="shared" si="29"/>
        <v/>
      </c>
      <c r="AI33" s="42" t="str">
        <f t="shared" si="29"/>
        <v/>
      </c>
      <c r="AJ33" s="64" t="str">
        <f t="shared" si="27"/>
        <v/>
      </c>
      <c r="AK33" s="50" t="str">
        <f t="shared" si="6"/>
        <v/>
      </c>
      <c r="AL33" s="40" t="str">
        <f t="shared" si="7"/>
        <v/>
      </c>
      <c r="AM33" s="41" t="str">
        <f>IF(AL33="","",IF(AL33="①",1,IF(AL33="②",2,IF(AL33="③",3,IF(AL33="④",4,NG)))))</f>
        <v/>
      </c>
      <c r="AN33" s="43" t="str">
        <f t="shared" si="8"/>
        <v/>
      </c>
      <c r="AO33" s="43" t="str">
        <f t="shared" si="9"/>
        <v/>
      </c>
      <c r="AP33" s="43" t="str">
        <f t="shared" si="10"/>
        <v/>
      </c>
      <c r="AQ33" s="56" t="str">
        <f t="shared" si="32"/>
        <v/>
      </c>
      <c r="AR33" s="113" t="str">
        <f t="shared" si="11"/>
        <v/>
      </c>
      <c r="AS33" s="43">
        <f t="shared" si="22"/>
        <v>0</v>
      </c>
      <c r="AT33" s="61" t="str">
        <f t="shared" si="23"/>
        <v/>
      </c>
    </row>
    <row r="34" spans="1:46" ht="30" hidden="1" customHeight="1">
      <c r="A34" s="115"/>
      <c r="B34" s="17">
        <v>30</v>
      </c>
      <c r="C34" s="72"/>
      <c r="D34" s="73"/>
      <c r="E34" s="104"/>
      <c r="F34" s="73"/>
      <c r="G34" s="73"/>
      <c r="H34" s="74"/>
      <c r="I34" s="75"/>
      <c r="J34" s="75"/>
      <c r="K34" s="77" t="str">
        <f t="shared" si="33"/>
        <v/>
      </c>
      <c r="L34" s="77" t="str">
        <f t="shared" si="33"/>
        <v/>
      </c>
      <c r="M34" s="77" t="str">
        <f t="shared" si="33"/>
        <v/>
      </c>
      <c r="N34" s="77" t="str">
        <f t="shared" si="33"/>
        <v/>
      </c>
      <c r="O34" s="77" t="str">
        <f t="shared" si="34"/>
        <v/>
      </c>
      <c r="P34" s="18"/>
      <c r="Q34" s="83" t="e">
        <f>AT34&amp;U34&amp;#REF!&amp;W34&amp;Y34&amp;AD34&amp;AG34&amp;AQ34&amp;AJ34</f>
        <v>#REF!</v>
      </c>
      <c r="R34" s="125"/>
      <c r="S34" s="115"/>
      <c r="T34" s="45" t="str">
        <f t="shared" si="0"/>
        <v/>
      </c>
      <c r="U34" s="48" t="str">
        <f t="shared" si="30"/>
        <v/>
      </c>
      <c r="V34" s="45">
        <f t="shared" si="1"/>
        <v>0</v>
      </c>
      <c r="W34" s="62" t="str">
        <f t="shared" si="24"/>
        <v/>
      </c>
      <c r="X34" s="67">
        <f t="shared" si="35"/>
        <v>0</v>
      </c>
      <c r="Y34" s="67" t="str">
        <f t="shared" si="16"/>
        <v/>
      </c>
      <c r="Z34" s="54" t="str">
        <f t="shared" si="17"/>
        <v/>
      </c>
      <c r="AA34" s="53" t="str">
        <f t="shared" si="17"/>
        <v/>
      </c>
      <c r="AB34" s="53" t="str">
        <f t="shared" si="17"/>
        <v/>
      </c>
      <c r="AC34" s="53" t="str">
        <f t="shared" si="17"/>
        <v/>
      </c>
      <c r="AD34" s="67" t="str">
        <f t="shared" si="18"/>
        <v/>
      </c>
      <c r="AE34" s="68" t="str">
        <f t="shared" si="28"/>
        <v/>
      </c>
      <c r="AF34" s="42" t="str">
        <f t="shared" si="28"/>
        <v/>
      </c>
      <c r="AG34" s="82" t="str">
        <f t="shared" si="19"/>
        <v/>
      </c>
      <c r="AH34" s="54" t="str">
        <f t="shared" si="29"/>
        <v/>
      </c>
      <c r="AI34" s="53" t="str">
        <f t="shared" si="29"/>
        <v/>
      </c>
      <c r="AJ34" s="67" t="str">
        <f t="shared" si="27"/>
        <v/>
      </c>
      <c r="AK34" s="51" t="str">
        <f t="shared" si="6"/>
        <v/>
      </c>
      <c r="AL34" s="45" t="str">
        <f t="shared" si="7"/>
        <v/>
      </c>
      <c r="AM34" s="46" t="str">
        <f>IF(AL34="","",IF(AL34="①",1,IF(AL34="②",2,IF(AL34="③",3,IF(AL34="④",4,NG)))))</f>
        <v/>
      </c>
      <c r="AN34" s="47" t="str">
        <f t="shared" si="8"/>
        <v/>
      </c>
      <c r="AO34" s="47" t="str">
        <f t="shared" si="9"/>
        <v/>
      </c>
      <c r="AP34" s="47" t="str">
        <f t="shared" si="10"/>
        <v/>
      </c>
      <c r="AQ34" s="57" t="str">
        <f t="shared" si="25"/>
        <v/>
      </c>
      <c r="AR34" s="114" t="str">
        <f t="shared" si="11"/>
        <v/>
      </c>
      <c r="AS34" s="47">
        <f t="shared" si="22"/>
        <v>0</v>
      </c>
      <c r="AT34" s="62" t="str">
        <f t="shared" si="23"/>
        <v/>
      </c>
    </row>
    <row r="35" spans="1:46" ht="30" customHeight="1">
      <c r="A35" s="115"/>
      <c r="B35" s="292" t="s">
        <v>106</v>
      </c>
      <c r="C35" s="293"/>
      <c r="D35" s="294" t="str">
        <f>AF35</f>
        <v/>
      </c>
      <c r="E35" s="295"/>
      <c r="F35" s="295"/>
      <c r="G35" s="295"/>
      <c r="H35" s="295"/>
      <c r="I35" s="295"/>
      <c r="J35" s="192"/>
      <c r="K35" s="190"/>
      <c r="L35" s="190"/>
      <c r="M35" s="191"/>
      <c r="N35" s="78" t="s">
        <v>103</v>
      </c>
      <c r="O35" s="85">
        <f>SUM(O5:O34)</f>
        <v>0</v>
      </c>
      <c r="P35" s="290"/>
      <c r="Q35" s="291"/>
      <c r="R35" s="116"/>
      <c r="S35" s="115"/>
      <c r="AE35" s="45">
        <f>SUM(AE5:AF34)</f>
        <v>0</v>
      </c>
      <c r="AF35" s="53" t="str">
        <f>IF(AE35&gt;1,"※福祉用具貸与・販売事業所複数申請要確認。","")</f>
        <v/>
      </c>
      <c r="AG35" s="55" t="str">
        <f t="shared" si="19"/>
        <v/>
      </c>
    </row>
    <row r="36" spans="1:46" ht="9" customHeight="1">
      <c r="A36" s="115"/>
      <c r="B36" s="115"/>
      <c r="C36" s="115"/>
      <c r="D36" s="115"/>
      <c r="E36" s="116"/>
      <c r="F36" s="115"/>
      <c r="G36" s="115"/>
      <c r="H36" s="115"/>
      <c r="I36" s="115"/>
      <c r="J36" s="115"/>
      <c r="K36" s="115"/>
      <c r="L36" s="115"/>
      <c r="M36" s="115"/>
      <c r="N36" s="115"/>
      <c r="O36" s="115"/>
      <c r="P36" s="115"/>
      <c r="Q36" s="115"/>
      <c r="R36" s="116"/>
      <c r="S36" s="115"/>
    </row>
    <row r="37" spans="1:46" ht="17.45" customHeight="1">
      <c r="A37" s="115" t="s">
        <v>24</v>
      </c>
      <c r="B37" s="115"/>
      <c r="C37" s="115"/>
      <c r="D37" s="115"/>
      <c r="E37" s="116"/>
      <c r="F37" s="115"/>
      <c r="G37" s="115"/>
      <c r="H37" s="115"/>
      <c r="I37" s="115"/>
      <c r="J37" s="115"/>
      <c r="K37" s="115"/>
      <c r="L37" s="115"/>
      <c r="M37" s="115"/>
      <c r="N37" s="115"/>
      <c r="O37" s="115"/>
      <c r="P37" s="115"/>
      <c r="Q37" s="115"/>
      <c r="R37" s="116"/>
      <c r="S37" s="115"/>
    </row>
    <row r="38" spans="1:46" ht="17.45" customHeight="1">
      <c r="A38" s="115"/>
      <c r="B38" s="195">
        <v>1</v>
      </c>
      <c r="C38" s="124" t="s">
        <v>2683</v>
      </c>
      <c r="D38" s="115"/>
      <c r="E38" s="116"/>
      <c r="F38" s="115"/>
      <c r="G38" s="115"/>
      <c r="H38" s="115"/>
      <c r="I38" s="115"/>
      <c r="J38" s="115"/>
      <c r="K38" s="115"/>
      <c r="L38" s="115"/>
      <c r="M38" s="115"/>
      <c r="N38" s="115"/>
      <c r="O38" s="115"/>
      <c r="P38" s="115"/>
      <c r="Q38" s="115"/>
      <c r="R38" s="116"/>
      <c r="S38" s="115"/>
    </row>
    <row r="39" spans="1:46" ht="17.45" customHeight="1">
      <c r="A39" s="115"/>
      <c r="B39" s="196">
        <v>2</v>
      </c>
      <c r="C39" s="115" t="s">
        <v>104</v>
      </c>
      <c r="D39" s="216"/>
      <c r="E39" s="124" t="s">
        <v>2708</v>
      </c>
      <c r="F39" s="115"/>
      <c r="G39" s="115"/>
      <c r="H39" s="115"/>
      <c r="I39" s="115"/>
      <c r="J39" s="115"/>
      <c r="K39" s="115"/>
      <c r="L39" s="115"/>
      <c r="M39" s="115"/>
      <c r="N39" s="115"/>
      <c r="O39" s="115"/>
      <c r="P39" s="115"/>
      <c r="Q39" s="115"/>
      <c r="R39" s="116"/>
      <c r="S39" s="115"/>
    </row>
    <row r="40" spans="1:46" ht="22.5" customHeight="1">
      <c r="A40" s="115"/>
      <c r="B40" s="217" t="s">
        <v>2685</v>
      </c>
      <c r="C40" s="124" t="s">
        <v>2694</v>
      </c>
      <c r="D40" s="115"/>
      <c r="E40" s="116"/>
      <c r="F40" s="115"/>
      <c r="G40" s="115"/>
      <c r="H40" s="115"/>
      <c r="I40" s="115"/>
      <c r="J40" s="115"/>
      <c r="K40" s="115"/>
      <c r="L40" s="115"/>
      <c r="M40" s="115"/>
      <c r="N40" s="115"/>
      <c r="O40" s="115"/>
      <c r="P40" s="115"/>
      <c r="Q40" s="115"/>
      <c r="R40" s="116"/>
      <c r="S40" s="115"/>
    </row>
    <row r="41" spans="1:46" ht="17.45" customHeight="1">
      <c r="A41" s="115"/>
      <c r="B41" s="218" t="s">
        <v>2686</v>
      </c>
      <c r="C41" s="124" t="s">
        <v>2704</v>
      </c>
      <c r="D41" s="120"/>
      <c r="E41" s="121"/>
      <c r="F41" s="115"/>
      <c r="G41" s="115"/>
      <c r="H41" s="115"/>
      <c r="I41" s="115"/>
      <c r="J41" s="115"/>
      <c r="K41" s="115"/>
      <c r="L41" s="115"/>
      <c r="M41" s="115"/>
      <c r="N41" s="115"/>
      <c r="O41" s="115"/>
      <c r="P41" s="115"/>
      <c r="Q41" s="115"/>
      <c r="R41" s="116"/>
      <c r="S41" s="115"/>
    </row>
    <row r="42" spans="1:46" s="106" customFormat="1" ht="17.45" customHeight="1">
      <c r="A42" s="115"/>
      <c r="B42" s="218" t="s">
        <v>2687</v>
      </c>
      <c r="C42" s="124" t="s">
        <v>2695</v>
      </c>
      <c r="D42" s="120"/>
      <c r="E42" s="121"/>
      <c r="F42" s="115"/>
      <c r="G42" s="115"/>
      <c r="H42" s="115"/>
      <c r="I42" s="115"/>
      <c r="J42" s="115"/>
      <c r="K42" s="115"/>
      <c r="L42" s="115"/>
      <c r="M42" s="115"/>
      <c r="N42" s="115"/>
      <c r="O42" s="115"/>
      <c r="P42" s="115"/>
      <c r="Q42" s="115"/>
      <c r="R42" s="116"/>
      <c r="S42" s="115"/>
      <c r="AL42" s="109"/>
      <c r="AM42" s="109"/>
    </row>
    <row r="43" spans="1:46" s="106" customFormat="1" ht="17.45" customHeight="1">
      <c r="A43" s="115"/>
      <c r="B43" s="197"/>
      <c r="C43" s="124" t="s">
        <v>2684</v>
      </c>
      <c r="D43" s="120"/>
      <c r="E43" s="121"/>
      <c r="F43" s="115"/>
      <c r="G43" s="115"/>
      <c r="H43" s="115"/>
      <c r="I43" s="115"/>
      <c r="J43" s="115"/>
      <c r="K43" s="115"/>
      <c r="L43" s="115"/>
      <c r="M43" s="115"/>
      <c r="N43" s="115"/>
      <c r="O43" s="115"/>
      <c r="P43" s="115"/>
      <c r="Q43" s="115"/>
      <c r="R43" s="116"/>
      <c r="S43" s="115"/>
      <c r="AL43" s="109"/>
      <c r="AM43" s="109"/>
    </row>
    <row r="44" spans="1:46" s="106" customFormat="1" ht="17.45" customHeight="1">
      <c r="A44" s="115"/>
      <c r="B44" s="198">
        <v>4</v>
      </c>
      <c r="C44" s="124" t="s">
        <v>2705</v>
      </c>
      <c r="D44" s="120"/>
      <c r="E44" s="121"/>
      <c r="F44" s="115"/>
      <c r="G44" s="115"/>
      <c r="H44" s="115"/>
      <c r="I44" s="115"/>
      <c r="J44" s="115"/>
      <c r="K44" s="115"/>
      <c r="L44" s="115"/>
      <c r="M44" s="115"/>
      <c r="N44" s="115"/>
      <c r="O44" s="115"/>
      <c r="P44" s="115"/>
      <c r="Q44" s="115"/>
      <c r="R44" s="116"/>
      <c r="S44" s="115"/>
      <c r="AL44" s="109"/>
      <c r="AM44" s="109"/>
    </row>
    <row r="45" spans="1:46" ht="17.45" customHeight="1">
      <c r="A45" s="115"/>
      <c r="B45" s="195">
        <v>5</v>
      </c>
      <c r="C45" s="115" t="s">
        <v>2652</v>
      </c>
      <c r="D45" s="115"/>
      <c r="E45" s="116"/>
      <c r="F45" s="115"/>
      <c r="G45" s="115"/>
      <c r="H45" s="115"/>
      <c r="I45" s="115"/>
      <c r="J45" s="115"/>
      <c r="K45" s="115"/>
      <c r="L45" s="115"/>
      <c r="M45" s="115"/>
      <c r="N45" s="115"/>
      <c r="O45" s="115"/>
      <c r="P45" s="115"/>
      <c r="Q45" s="115"/>
      <c r="R45" s="116"/>
      <c r="S45" s="115"/>
    </row>
    <row r="46" spans="1:46" s="106" customFormat="1" ht="17.45" customHeight="1">
      <c r="A46" s="115"/>
      <c r="B46" s="195"/>
      <c r="C46" s="115" t="s">
        <v>228</v>
      </c>
      <c r="D46" s="115"/>
      <c r="E46" s="116"/>
      <c r="F46" s="115"/>
      <c r="G46" s="115"/>
      <c r="H46" s="115"/>
      <c r="I46" s="115"/>
      <c r="J46" s="115"/>
      <c r="K46" s="115"/>
      <c r="L46" s="115"/>
      <c r="M46" s="115"/>
      <c r="N46" s="115"/>
      <c r="O46" s="115"/>
      <c r="P46" s="115"/>
      <c r="Q46" s="115"/>
      <c r="R46" s="116"/>
      <c r="S46" s="115"/>
      <c r="AL46" s="109"/>
      <c r="AM46" s="109"/>
    </row>
    <row r="47" spans="1:46" ht="22.5" customHeight="1">
      <c r="A47" s="115"/>
      <c r="B47" s="195">
        <v>6</v>
      </c>
      <c r="C47" s="115" t="s">
        <v>2693</v>
      </c>
      <c r="H47" s="115"/>
      <c r="I47" s="119"/>
      <c r="J47" s="115"/>
      <c r="K47" s="115"/>
      <c r="L47" s="115"/>
      <c r="M47" s="115"/>
      <c r="N47" s="115"/>
      <c r="O47" s="115"/>
      <c r="P47" s="115"/>
      <c r="Q47" s="115"/>
      <c r="R47" s="116"/>
      <c r="S47" s="115"/>
    </row>
    <row r="48" spans="1:46" s="79" customFormat="1" ht="22.5" hidden="1" customHeight="1">
      <c r="C48" s="115" t="s">
        <v>2642</v>
      </c>
      <c r="D48" s="79" t="b">
        <v>0</v>
      </c>
      <c r="E48" s="80" t="b">
        <v>0</v>
      </c>
      <c r="F48" s="79" t="b">
        <v>0</v>
      </c>
      <c r="G48" s="79" t="b">
        <v>0</v>
      </c>
      <c r="R48" s="126"/>
      <c r="S48" s="127"/>
      <c r="AL48" s="80"/>
      <c r="AM48" s="80"/>
    </row>
    <row r="49" spans="3:39" s="79" customFormat="1" ht="22.5" hidden="1" customHeight="1">
      <c r="C49" s="8"/>
      <c r="D49" s="80">
        <f>IF(D48=TRUE,1,0)</f>
        <v>0</v>
      </c>
      <c r="E49" s="80">
        <f t="shared" ref="E49:G49" si="36">IF(E48=TRUE,1,0)</f>
        <v>0</v>
      </c>
      <c r="F49" s="80">
        <f t="shared" si="36"/>
        <v>0</v>
      </c>
      <c r="G49" s="80">
        <f t="shared" si="36"/>
        <v>0</v>
      </c>
      <c r="R49" s="126"/>
      <c r="S49" s="127"/>
      <c r="AL49" s="80"/>
      <c r="AM49" s="80"/>
    </row>
    <row r="50" spans="3:39" s="79" customFormat="1" ht="22.5" customHeight="1">
      <c r="R50" s="126"/>
      <c r="S50" s="127"/>
      <c r="AL50" s="80"/>
      <c r="AM50" s="80"/>
    </row>
    <row r="51" spans="3:39" s="79" customFormat="1" ht="22.5" customHeight="1">
      <c r="E51" s="80"/>
      <c r="R51" s="126"/>
      <c r="S51" s="127"/>
      <c r="AL51" s="80"/>
      <c r="AM51" s="80"/>
    </row>
    <row r="52" spans="3:39" s="79" customFormat="1" ht="22.5" customHeight="1">
      <c r="E52" s="80"/>
      <c r="R52" s="126"/>
      <c r="S52" s="127"/>
      <c r="AL52" s="80"/>
      <c r="AM52" s="80"/>
    </row>
    <row r="53" spans="3:39" s="79" customFormat="1" ht="22.5" customHeight="1">
      <c r="E53" s="80"/>
      <c r="R53" s="126"/>
      <c r="S53" s="127"/>
      <c r="AL53" s="80"/>
      <c r="AM53" s="80"/>
    </row>
    <row r="54" spans="3:39" s="79" customFormat="1" ht="22.5" customHeight="1">
      <c r="D54" s="119"/>
      <c r="E54" s="115"/>
      <c r="F54" s="119"/>
      <c r="G54" s="115"/>
      <c r="H54" s="119"/>
      <c r="R54" s="80"/>
      <c r="AL54" s="80"/>
      <c r="AM54" s="80"/>
    </row>
    <row r="55" spans="3:39">
      <c r="C55" s="79"/>
    </row>
    <row r="56" spans="3:39">
      <c r="C56" s="79"/>
    </row>
  </sheetData>
  <mergeCells count="4">
    <mergeCell ref="P35:Q35"/>
    <mergeCell ref="B35:C35"/>
    <mergeCell ref="D35:I35"/>
    <mergeCell ref="K3:M3"/>
  </mergeCells>
  <phoneticPr fontId="2"/>
  <conditionalFormatting sqref="J5:J8 J13:J34">
    <cfRule type="expression" dxfId="29" priority="35">
      <formula>I5="訪問系"</formula>
    </cfRule>
  </conditionalFormatting>
  <conditionalFormatting sqref="F5:F8 F15:F34">
    <cfRule type="containsText" dxfId="28" priority="34" operator="containsText" text="熊本市">
      <formula>NOT(ISERROR(SEARCH("熊本市",F5)))</formula>
    </cfRule>
  </conditionalFormatting>
  <conditionalFormatting sqref="O35">
    <cfRule type="expression" dxfId="27" priority="33">
      <formula>NOT($O$35=SUM($O$5:$O$34))</formula>
    </cfRule>
  </conditionalFormatting>
  <conditionalFormatting sqref="R5:R34">
    <cfRule type="cellIs" dxfId="26" priority="30" operator="equal">
      <formula>"NG"</formula>
    </cfRule>
  </conditionalFormatting>
  <conditionalFormatting sqref="D5:D8 D14:D34">
    <cfRule type="duplicateValues" dxfId="25" priority="29"/>
  </conditionalFormatting>
  <conditionalFormatting sqref="H5:H8 H14:H34">
    <cfRule type="containsText" dxfId="24" priority="23" operator="containsText" text="事業所指定">
      <formula>NOT(ISERROR(SEARCH("事業所指定",H5)))</formula>
    </cfRule>
    <cfRule type="containsText" dxfId="23" priority="25" operator="containsText" text="みなし">
      <formula>NOT(ISERROR(SEARCH("みなし",H5)))</formula>
    </cfRule>
  </conditionalFormatting>
  <conditionalFormatting sqref="J9:J12">
    <cfRule type="expression" dxfId="22" priority="21">
      <formula>I9="訪問系"</formula>
    </cfRule>
  </conditionalFormatting>
  <conditionalFormatting sqref="F9:F12">
    <cfRule type="containsText" dxfId="21" priority="20" operator="containsText" text="熊本市">
      <formula>NOT(ISERROR(SEARCH("熊本市",F9)))</formula>
    </cfRule>
  </conditionalFormatting>
  <conditionalFormatting sqref="D9:D12">
    <cfRule type="duplicateValues" dxfId="20" priority="19"/>
  </conditionalFormatting>
  <conditionalFormatting sqref="H9:H12">
    <cfRule type="containsText" dxfId="19" priority="15" operator="containsText" text="事業所指定">
      <formula>NOT(ISERROR(SEARCH("事業所指定",H9)))</formula>
    </cfRule>
    <cfRule type="containsText" dxfId="18" priority="17" operator="containsText" text="みなし">
      <formula>NOT(ISERROR(SEARCH("みなし",H9)))</formula>
    </cfRule>
  </conditionalFormatting>
  <conditionalFormatting sqref="F13">
    <cfRule type="containsText" dxfId="17" priority="13" operator="containsText" text="熊本市">
      <formula>NOT(ISERROR(SEARCH("熊本市",F13)))</formula>
    </cfRule>
  </conditionalFormatting>
  <conditionalFormatting sqref="D13">
    <cfRule type="duplicateValues" dxfId="16" priority="12"/>
  </conditionalFormatting>
  <conditionalFormatting sqref="H13">
    <cfRule type="containsText" dxfId="15" priority="8" operator="containsText" text="事業所指定">
      <formula>NOT(ISERROR(SEARCH("事業所指定",H13)))</formula>
    </cfRule>
    <cfRule type="containsText" dxfId="14" priority="10" operator="containsText" text="みなし">
      <formula>NOT(ISERROR(SEARCH("みなし",H13)))</formula>
    </cfRule>
  </conditionalFormatting>
  <conditionalFormatting sqref="F14">
    <cfRule type="containsText" dxfId="13" priority="6" operator="containsText" text="熊本市">
      <formula>NOT(ISERROR(SEARCH("熊本市",F14)))</formula>
    </cfRule>
  </conditionalFormatting>
  <conditionalFormatting sqref="K35">
    <cfRule type="expression" dxfId="12" priority="4">
      <formula>NOT($O$35=SUM($O$5:$O$34))</formula>
    </cfRule>
  </conditionalFormatting>
  <conditionalFormatting sqref="L35">
    <cfRule type="expression" dxfId="11" priority="3">
      <formula>NOT($O$35=SUM($O$5:$O$34))</formula>
    </cfRule>
  </conditionalFormatting>
  <conditionalFormatting sqref="M35">
    <cfRule type="expression" dxfId="10" priority="2">
      <formula>NOT($O$35=SUM($O$5:$O$34))</formula>
    </cfRule>
  </conditionalFormatting>
  <dataValidations count="6">
    <dataValidation imeMode="halfAlpha" allowBlank="1" showInputMessage="1" showErrorMessage="1" sqref="E5:E34 C5:C34" xr:uid="{00000000-0002-0000-0100-000000000000}"/>
    <dataValidation type="list" allowBlank="1" showInputMessage="1" showErrorMessage="1" sqref="H5:H34" xr:uid="{00000000-0002-0000-0100-000001000000}">
      <formula1>INDIRECT(G5)</formula1>
    </dataValidation>
    <dataValidation type="list" allowBlank="1" showInputMessage="1" showErrorMessage="1" sqref="G5:G34" xr:uid="{00000000-0002-0000-0100-000002000000}">
      <formula1>施設区分</formula1>
    </dataValidation>
    <dataValidation type="list" allowBlank="1" showInputMessage="1" showErrorMessage="1" sqref="I5:I34" xr:uid="{00000000-0002-0000-0100-000003000000}">
      <formula1>INDIRECT(AK5)</formula1>
    </dataValidation>
    <dataValidation type="list" allowBlank="1" showInputMessage="1" showErrorMessage="1" sqref="R25:R34" xr:uid="{00000000-0002-0000-0100-000004000000}">
      <formula1>確認済フラグ</formula1>
    </dataValidation>
    <dataValidation type="list" showInputMessage="1" showErrorMessage="1" sqref="R5:R24" xr:uid="{00000000-0002-0000-0100-000005000000}">
      <formula1>確認済フラグ</formula1>
    </dataValidation>
  </dataValidations>
  <printOptions verticalCentered="1"/>
  <pageMargins left="0.19685039370078741" right="0.19685039370078741" top="0.59055118110236227" bottom="0.19685039370078741" header="0" footer="0"/>
  <pageSetup paperSize="9" scale="5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857250</xdr:colOff>
                    <xdr:row>46</xdr:row>
                    <xdr:rowOff>276225</xdr:rowOff>
                  </from>
                  <to>
                    <xdr:col>7</xdr:col>
                    <xdr:colOff>0</xdr:colOff>
                    <xdr:row>49</xdr:row>
                    <xdr:rowOff>276225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457200</xdr:colOff>
                    <xdr:row>46</xdr:row>
                    <xdr:rowOff>276225</xdr:rowOff>
                  </from>
                  <to>
                    <xdr:col>7</xdr:col>
                    <xdr:colOff>1695450</xdr:colOff>
                    <xdr:row>49</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571500</xdr:colOff>
                    <xdr:row>46</xdr:row>
                    <xdr:rowOff>276225</xdr:rowOff>
                  </from>
                  <to>
                    <xdr:col>4</xdr:col>
                    <xdr:colOff>466725</xdr:colOff>
                    <xdr:row>49</xdr:row>
                    <xdr:rowOff>276225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504825</xdr:colOff>
                    <xdr:row>46</xdr:row>
                    <xdr:rowOff>276225</xdr:rowOff>
                  </from>
                  <to>
                    <xdr:col>5</xdr:col>
                    <xdr:colOff>1438275</xdr:colOff>
                    <xdr:row>49</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24" operator="equal" id="{57B39674-37F8-4DEC-AD28-4E63894508D9}">
            <xm:f>DB!$C$16</xm:f>
            <x14:dxf>
              <font>
                <color rgb="FFFF0000"/>
              </font>
            </x14:dxf>
          </x14:cfRule>
          <x14:cfRule type="cellIs" priority="26" operator="equal" id="{4DC8E09C-1A98-4CD5-8E73-EB57EA57F281}">
            <xm:f>DB!$E$9</xm:f>
            <x14:dxf>
              <font>
                <color rgb="FFFF0000"/>
              </font>
            </x14:dxf>
          </x14:cfRule>
          <xm:sqref>H5:H8 H14:H34</xm:sqref>
        </x14:conditionalFormatting>
        <x14:conditionalFormatting xmlns:xm="http://schemas.microsoft.com/office/excel/2006/main">
          <x14:cfRule type="containsText" priority="22" operator="containsText" id="{AB9F419C-F769-4A37-9F96-8C7D81FCFF95}">
            <xm:f>NOT(ISERROR(SEARCH("-",E5)))</xm:f>
            <xm:f>"-"</xm:f>
            <x14:dxf>
              <font>
                <strike val="0"/>
                <color rgb="FFFF0000"/>
              </font>
              <fill>
                <patternFill patternType="solid">
                  <bgColor theme="5" tint="0.79998168889431442"/>
                </patternFill>
              </fill>
            </x14:dxf>
          </x14:cfRule>
          <xm:sqref>E5:E8 E15:E24</xm:sqref>
        </x14:conditionalFormatting>
        <x14:conditionalFormatting xmlns:xm="http://schemas.microsoft.com/office/excel/2006/main">
          <x14:cfRule type="cellIs" priority="16" operator="equal" id="{8AE4F29C-B7BB-4C66-BEEA-9B471FBB38E2}">
            <xm:f>DB!$C$16</xm:f>
            <x14:dxf>
              <font>
                <color rgb="FFFF0000"/>
              </font>
            </x14:dxf>
          </x14:cfRule>
          <x14:cfRule type="cellIs" priority="18" operator="equal" id="{90E47483-BC89-40D1-8951-C88A1C733913}">
            <xm:f>DB!$E$9</xm:f>
            <x14:dxf>
              <font>
                <color rgb="FFFF0000"/>
              </font>
            </x14:dxf>
          </x14:cfRule>
          <xm:sqref>H9:H12</xm:sqref>
        </x14:conditionalFormatting>
        <x14:conditionalFormatting xmlns:xm="http://schemas.microsoft.com/office/excel/2006/main">
          <x14:cfRule type="containsText" priority="14" operator="containsText" id="{B5E83BE9-0D9F-4B28-B01F-C853EC75D445}">
            <xm:f>NOT(ISERROR(SEARCH("-",E9)))</xm:f>
            <xm:f>"-"</xm:f>
            <x14:dxf>
              <font>
                <strike val="0"/>
                <color rgb="FFFF0000"/>
              </font>
              <fill>
                <patternFill patternType="solid">
                  <bgColor theme="5" tint="0.79998168889431442"/>
                </patternFill>
              </fill>
            </x14:dxf>
          </x14:cfRule>
          <xm:sqref>E9:E12</xm:sqref>
        </x14:conditionalFormatting>
        <x14:conditionalFormatting xmlns:xm="http://schemas.microsoft.com/office/excel/2006/main">
          <x14:cfRule type="cellIs" priority="9" operator="equal" id="{F36322CE-2692-47D6-8B93-D9107BD493F0}">
            <xm:f>DB!$C$16</xm:f>
            <x14:dxf>
              <font>
                <color rgb="FFFF0000"/>
              </font>
            </x14:dxf>
          </x14:cfRule>
          <x14:cfRule type="cellIs" priority="11" operator="equal" id="{77C2BD92-A7C0-45EB-8338-6266B2C5B135}">
            <xm:f>DB!$E$9</xm:f>
            <x14:dxf>
              <font>
                <color rgb="FFFF0000"/>
              </font>
            </x14:dxf>
          </x14:cfRule>
          <xm:sqref>H13</xm:sqref>
        </x14:conditionalFormatting>
        <x14:conditionalFormatting xmlns:xm="http://schemas.microsoft.com/office/excel/2006/main">
          <x14:cfRule type="containsText" priority="7" operator="containsText" id="{28C29526-CA0F-44B4-BFC7-751484D7B9E2}">
            <xm:f>NOT(ISERROR(SEARCH("-",E13)))</xm:f>
            <xm:f>"-"</xm:f>
            <x14:dxf>
              <font>
                <strike val="0"/>
                <color rgb="FFFF0000"/>
              </font>
              <fill>
                <patternFill patternType="solid">
                  <bgColor theme="5" tint="0.79998168889431442"/>
                </patternFill>
              </fill>
            </x14:dxf>
          </x14:cfRule>
          <xm:sqref>E13</xm:sqref>
        </x14:conditionalFormatting>
        <x14:conditionalFormatting xmlns:xm="http://schemas.microsoft.com/office/excel/2006/main">
          <x14:cfRule type="containsText" priority="5" operator="containsText" id="{5D8E8B3F-33A4-4911-8457-D36B16D45555}">
            <xm:f>NOT(ISERROR(SEARCH("-",E14)))</xm:f>
            <xm:f>"-"</xm:f>
            <x14:dxf>
              <font>
                <strike val="0"/>
                <color rgb="FFFF0000"/>
              </font>
              <fill>
                <patternFill patternType="solid">
                  <bgColor theme="5" tint="0.79998168889431442"/>
                </patternFill>
              </fill>
            </x14:dxf>
          </x14:cfRule>
          <xm:sqref>E14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J53"/>
  <sheetViews>
    <sheetView workbookViewId="0">
      <selection activeCell="N17" sqref="N17"/>
    </sheetView>
  </sheetViews>
  <sheetFormatPr defaultRowHeight="14.25"/>
  <cols>
    <col min="1" max="1" width="3.625" customWidth="1"/>
    <col min="3" max="9" width="10.875" customWidth="1"/>
  </cols>
  <sheetData>
    <row r="1" spans="1:10">
      <c r="A1" s="130"/>
      <c r="B1" s="130"/>
      <c r="C1" s="130"/>
      <c r="D1" s="130"/>
      <c r="E1" s="130"/>
      <c r="F1" s="130"/>
      <c r="G1" s="130"/>
      <c r="H1" s="130"/>
      <c r="I1" s="130"/>
      <c r="J1" s="130"/>
    </row>
    <row r="2" spans="1:10">
      <c r="A2" s="130"/>
      <c r="B2" s="130"/>
      <c r="C2" s="130"/>
      <c r="D2" s="130"/>
      <c r="E2" s="130"/>
      <c r="F2" s="130"/>
      <c r="G2" s="130"/>
      <c r="H2" s="130"/>
      <c r="I2" s="130"/>
      <c r="J2" s="130"/>
    </row>
    <row r="3" spans="1:10">
      <c r="A3" s="130"/>
      <c r="B3" s="130"/>
      <c r="C3" s="130"/>
      <c r="D3" s="130"/>
      <c r="E3" s="130"/>
      <c r="F3" s="130"/>
      <c r="G3" s="130"/>
      <c r="H3" s="131" t="s">
        <v>2656</v>
      </c>
      <c r="I3" s="130"/>
      <c r="J3" s="130"/>
    </row>
    <row r="4" spans="1:10" ht="21" customHeight="1">
      <c r="A4" s="130"/>
      <c r="B4" s="130"/>
      <c r="C4" s="130"/>
      <c r="D4" s="130"/>
      <c r="E4" s="130"/>
      <c r="F4" s="130"/>
      <c r="G4" s="130"/>
      <c r="H4" s="159" t="s">
        <v>177</v>
      </c>
      <c r="I4" s="159" t="str">
        <f>IF('①申請書兼請求書（R7.1～R7.3版）'!M2="","",'①申請書兼請求書（R7.1～R7.3版）'!M2)</f>
        <v/>
      </c>
      <c r="J4" s="130"/>
    </row>
    <row r="5" spans="1:10">
      <c r="A5" s="130"/>
      <c r="B5" s="130"/>
      <c r="C5" s="130"/>
      <c r="D5" s="130"/>
      <c r="E5" s="130"/>
      <c r="F5" s="130"/>
      <c r="G5" s="130"/>
      <c r="H5" s="130"/>
      <c r="I5" s="130"/>
      <c r="J5" s="130"/>
    </row>
    <row r="6" spans="1:10">
      <c r="A6" s="130"/>
      <c r="B6" s="130"/>
      <c r="C6" s="130"/>
      <c r="D6" s="130"/>
      <c r="E6" s="130"/>
      <c r="F6" s="130"/>
      <c r="G6" s="130"/>
      <c r="H6" s="130"/>
      <c r="I6" s="130"/>
      <c r="J6" s="130"/>
    </row>
    <row r="7" spans="1:10" ht="21">
      <c r="A7" s="130"/>
      <c r="B7" s="130"/>
      <c r="C7" s="299" t="s">
        <v>210</v>
      </c>
      <c r="D7" s="299"/>
      <c r="E7" s="299"/>
      <c r="F7" s="299"/>
      <c r="G7" s="299"/>
      <c r="H7" s="299"/>
      <c r="I7" s="130"/>
      <c r="J7" s="130"/>
    </row>
    <row r="8" spans="1:10">
      <c r="A8" s="130"/>
      <c r="B8" s="130"/>
      <c r="C8" s="130"/>
      <c r="D8" s="130"/>
      <c r="E8" s="130"/>
      <c r="F8" s="130"/>
      <c r="G8" s="130"/>
      <c r="H8" s="130"/>
      <c r="I8" s="130"/>
      <c r="J8" s="130"/>
    </row>
    <row r="9" spans="1:10" ht="21.95" customHeight="1">
      <c r="A9" s="130"/>
      <c r="B9" s="130"/>
      <c r="C9" s="130" t="s">
        <v>2659</v>
      </c>
      <c r="D9" s="130"/>
      <c r="E9" s="130"/>
      <c r="F9" s="130"/>
      <c r="G9" s="130"/>
      <c r="H9" s="130"/>
      <c r="I9" s="130"/>
      <c r="J9" s="130"/>
    </row>
    <row r="10" spans="1:10" ht="21.95" customHeight="1">
      <c r="A10" s="130"/>
      <c r="B10" s="130"/>
      <c r="C10" s="130" t="s">
        <v>212</v>
      </c>
      <c r="D10" s="130"/>
      <c r="E10" s="130"/>
      <c r="F10" s="130"/>
      <c r="G10" s="130"/>
      <c r="H10" s="130"/>
      <c r="I10" s="130"/>
      <c r="J10" s="130"/>
    </row>
    <row r="11" spans="1:10" ht="21.95" customHeight="1">
      <c r="A11" s="130"/>
      <c r="B11" s="130"/>
      <c r="C11" s="160" t="s">
        <v>2670</v>
      </c>
      <c r="D11" s="130"/>
      <c r="E11" s="130"/>
      <c r="F11" s="130"/>
      <c r="G11" s="130"/>
      <c r="H11" s="130"/>
      <c r="I11" s="130"/>
      <c r="J11" s="130"/>
    </row>
    <row r="12" spans="1:10" ht="21.95" customHeight="1">
      <c r="A12" s="130"/>
      <c r="B12" s="203"/>
      <c r="C12" s="204" t="s">
        <v>2702</v>
      </c>
      <c r="D12" s="207" t="str">
        <f>IF('①申請書兼請求書（R7.1～R7.3版）'!H10="","",'①申請書兼請求書（R7.1～R7.3版）'!H10)</f>
        <v/>
      </c>
      <c r="E12" s="208"/>
      <c r="F12" s="208"/>
      <c r="G12" s="208"/>
      <c r="H12" s="208"/>
      <c r="I12" s="209"/>
      <c r="J12" s="130"/>
    </row>
    <row r="13" spans="1:10" ht="21.95" customHeight="1">
      <c r="A13" s="130"/>
      <c r="B13" s="205"/>
      <c r="C13" s="206" t="s">
        <v>2699</v>
      </c>
      <c r="D13" s="210" t="str">
        <f>IF('①申請書兼請求書（R7.1～R7.3版）'!H11="","",'①申請書兼請求書（R7.1～R7.3版）'!H11)</f>
        <v/>
      </c>
      <c r="E13" s="211"/>
      <c r="F13" s="211"/>
      <c r="G13" s="211"/>
      <c r="H13" s="211"/>
      <c r="I13" s="212"/>
      <c r="J13" s="130"/>
    </row>
    <row r="14" spans="1:10" ht="21.95" customHeight="1">
      <c r="A14" s="130"/>
      <c r="B14" s="203"/>
      <c r="C14" s="214" t="s">
        <v>2701</v>
      </c>
      <c r="D14" s="207" t="str">
        <f>IF('①申請書兼請求書（R7.1～R7.3版）'!D37="","",'①申請書兼請求書（R7.1～R7.3版）'!D37)</f>
        <v/>
      </c>
      <c r="E14" s="208"/>
      <c r="F14" s="208"/>
      <c r="G14" s="208"/>
      <c r="H14" s="208"/>
      <c r="I14" s="209"/>
      <c r="J14" s="130"/>
    </row>
    <row r="15" spans="1:10" ht="21.95" customHeight="1">
      <c r="A15" s="130"/>
      <c r="B15" s="205"/>
      <c r="C15" s="215" t="s">
        <v>2700</v>
      </c>
      <c r="D15" s="210" t="str">
        <f>IF('①申請書兼請求書（R7.1～R7.3版）'!D38="","",'①申請書兼請求書（R7.1～R7.3版）'!D38)</f>
        <v/>
      </c>
      <c r="E15" s="211"/>
      <c r="F15" s="211"/>
      <c r="G15" s="211"/>
      <c r="H15" s="211"/>
      <c r="I15" s="212"/>
      <c r="J15" s="130"/>
    </row>
    <row r="16" spans="1:10">
      <c r="A16" s="130"/>
      <c r="B16" s="130"/>
      <c r="C16" s="130"/>
      <c r="D16" s="130"/>
      <c r="E16" s="130"/>
      <c r="F16" s="130"/>
      <c r="G16" s="130"/>
      <c r="H16" s="130"/>
      <c r="I16" s="130"/>
      <c r="J16" s="130"/>
    </row>
    <row r="17" spans="1:10">
      <c r="A17" s="130"/>
      <c r="B17" s="161"/>
      <c r="C17" s="162"/>
      <c r="D17" s="162"/>
      <c r="E17" s="162"/>
      <c r="F17" s="162"/>
      <c r="G17" s="162"/>
      <c r="H17" s="162"/>
      <c r="I17" s="163"/>
      <c r="J17" s="130"/>
    </row>
    <row r="18" spans="1:10">
      <c r="A18" s="130"/>
      <c r="B18" s="213" t="s">
        <v>2706</v>
      </c>
      <c r="C18" s="165"/>
      <c r="D18" s="165"/>
      <c r="E18" s="165"/>
      <c r="F18" s="165"/>
      <c r="G18" s="165"/>
      <c r="H18" s="165"/>
      <c r="I18" s="166"/>
      <c r="J18" s="130"/>
    </row>
    <row r="19" spans="1:10" s="105" customFormat="1">
      <c r="A19" s="130"/>
      <c r="B19" s="213" t="s">
        <v>2707</v>
      </c>
      <c r="C19" s="165"/>
      <c r="D19" s="165"/>
      <c r="E19" s="165"/>
      <c r="F19" s="165"/>
      <c r="G19" s="165"/>
      <c r="H19" s="165"/>
      <c r="I19" s="166"/>
      <c r="J19" s="130"/>
    </row>
    <row r="20" spans="1:10">
      <c r="A20" s="130"/>
      <c r="B20" s="202" t="s">
        <v>2696</v>
      </c>
      <c r="C20" s="165"/>
      <c r="D20" s="165"/>
      <c r="E20" s="165"/>
      <c r="F20" s="165"/>
      <c r="G20" s="165"/>
      <c r="H20" s="165"/>
      <c r="I20" s="166"/>
      <c r="J20" s="130"/>
    </row>
    <row r="21" spans="1:10">
      <c r="A21" s="130"/>
      <c r="B21" s="164"/>
      <c r="C21" s="165"/>
      <c r="D21" s="165"/>
      <c r="E21" s="165"/>
      <c r="F21" s="165"/>
      <c r="G21" s="165"/>
      <c r="H21" s="165"/>
      <c r="I21" s="166"/>
      <c r="J21" s="130"/>
    </row>
    <row r="22" spans="1:10">
      <c r="A22" s="130"/>
      <c r="B22" s="164"/>
      <c r="C22" s="165"/>
      <c r="D22" s="165"/>
      <c r="E22" s="165"/>
      <c r="F22" s="165"/>
      <c r="G22" s="165"/>
      <c r="H22" s="165"/>
      <c r="I22" s="166"/>
      <c r="J22" s="130"/>
    </row>
    <row r="23" spans="1:10">
      <c r="A23" s="130"/>
      <c r="B23" s="164"/>
      <c r="C23" s="165"/>
      <c r="D23" s="165"/>
      <c r="E23" s="165"/>
      <c r="F23" s="165"/>
      <c r="G23" s="165"/>
      <c r="H23" s="165"/>
      <c r="I23" s="166"/>
      <c r="J23" s="130"/>
    </row>
    <row r="24" spans="1:10">
      <c r="A24" s="130"/>
      <c r="B24" s="164"/>
      <c r="C24" s="165"/>
      <c r="D24" s="165"/>
      <c r="E24" s="165"/>
      <c r="F24" s="165"/>
      <c r="G24" s="165"/>
      <c r="H24" s="165"/>
      <c r="I24" s="166"/>
      <c r="J24" s="130"/>
    </row>
    <row r="25" spans="1:10">
      <c r="A25" s="130"/>
      <c r="B25" s="164"/>
      <c r="C25" s="165"/>
      <c r="D25" s="165"/>
      <c r="E25" s="165"/>
      <c r="F25" s="165"/>
      <c r="G25" s="165"/>
      <c r="H25" s="165"/>
      <c r="I25" s="166"/>
      <c r="J25" s="130"/>
    </row>
    <row r="26" spans="1:10">
      <c r="A26" s="130"/>
      <c r="B26" s="164"/>
      <c r="C26" s="165"/>
      <c r="D26" s="165"/>
      <c r="E26" s="165"/>
      <c r="F26" s="165"/>
      <c r="G26" s="165"/>
      <c r="H26" s="165"/>
      <c r="I26" s="166"/>
      <c r="J26" s="130"/>
    </row>
    <row r="27" spans="1:10">
      <c r="A27" s="130"/>
      <c r="B27" s="164"/>
      <c r="C27" s="165"/>
      <c r="D27" s="165"/>
      <c r="E27" s="165"/>
      <c r="F27" s="165"/>
      <c r="G27" s="165"/>
      <c r="H27" s="165"/>
      <c r="I27" s="166"/>
      <c r="J27" s="130"/>
    </row>
    <row r="28" spans="1:10">
      <c r="A28" s="130"/>
      <c r="B28" s="164"/>
      <c r="C28" s="165"/>
      <c r="D28" s="165"/>
      <c r="E28" s="165"/>
      <c r="F28" s="165"/>
      <c r="G28" s="165"/>
      <c r="H28" s="165"/>
      <c r="I28" s="166"/>
      <c r="J28" s="130"/>
    </row>
    <row r="29" spans="1:10">
      <c r="A29" s="130"/>
      <c r="B29" s="164"/>
      <c r="C29" s="165"/>
      <c r="D29" s="165"/>
      <c r="E29" s="165"/>
      <c r="F29" s="165"/>
      <c r="G29" s="165"/>
      <c r="H29" s="165"/>
      <c r="I29" s="166"/>
      <c r="J29" s="130"/>
    </row>
    <row r="30" spans="1:10">
      <c r="A30" s="130"/>
      <c r="B30" s="164"/>
      <c r="C30" s="165"/>
      <c r="D30" s="165"/>
      <c r="E30" s="165"/>
      <c r="F30" s="165"/>
      <c r="G30" s="165"/>
      <c r="H30" s="165"/>
      <c r="I30" s="166"/>
      <c r="J30" s="130"/>
    </row>
    <row r="31" spans="1:10">
      <c r="A31" s="130"/>
      <c r="B31" s="164"/>
      <c r="C31" s="165"/>
      <c r="D31" s="165"/>
      <c r="E31" s="165"/>
      <c r="F31" s="165"/>
      <c r="G31" s="165"/>
      <c r="H31" s="165"/>
      <c r="I31" s="166"/>
      <c r="J31" s="130"/>
    </row>
    <row r="32" spans="1:10">
      <c r="A32" s="130"/>
      <c r="B32" s="164"/>
      <c r="C32" s="165"/>
      <c r="D32" s="165"/>
      <c r="E32" s="165"/>
      <c r="F32" s="165"/>
      <c r="G32" s="165"/>
      <c r="H32" s="165"/>
      <c r="I32" s="166"/>
      <c r="J32" s="130"/>
    </row>
    <row r="33" spans="1:10">
      <c r="A33" s="130"/>
      <c r="B33" s="164"/>
      <c r="C33" s="165"/>
      <c r="D33" s="165"/>
      <c r="E33" s="165"/>
      <c r="F33" s="165"/>
      <c r="G33" s="165"/>
      <c r="H33" s="165"/>
      <c r="I33" s="166"/>
      <c r="J33" s="130"/>
    </row>
    <row r="34" spans="1:10">
      <c r="A34" s="130"/>
      <c r="B34" s="164"/>
      <c r="C34" s="165"/>
      <c r="D34" s="165"/>
      <c r="E34" s="165"/>
      <c r="F34" s="165"/>
      <c r="G34" s="165"/>
      <c r="H34" s="165"/>
      <c r="I34" s="166"/>
      <c r="J34" s="130"/>
    </row>
    <row r="35" spans="1:10">
      <c r="A35" s="130"/>
      <c r="B35" s="164"/>
      <c r="C35" s="165"/>
      <c r="D35" s="165"/>
      <c r="E35" s="165"/>
      <c r="F35" s="165"/>
      <c r="G35" s="165"/>
      <c r="H35" s="165"/>
      <c r="I35" s="166"/>
      <c r="J35" s="130"/>
    </row>
    <row r="36" spans="1:10">
      <c r="A36" s="130"/>
      <c r="B36" s="164"/>
      <c r="C36" s="165"/>
      <c r="D36" s="165"/>
      <c r="E36" s="165"/>
      <c r="F36" s="165"/>
      <c r="G36" s="165"/>
      <c r="H36" s="165"/>
      <c r="I36" s="166"/>
      <c r="J36" s="130"/>
    </row>
    <row r="37" spans="1:10">
      <c r="A37" s="130"/>
      <c r="B37" s="164"/>
      <c r="C37" s="165"/>
      <c r="D37" s="165"/>
      <c r="E37" s="165"/>
      <c r="F37" s="165"/>
      <c r="G37" s="165"/>
      <c r="H37" s="165"/>
      <c r="I37" s="166"/>
      <c r="J37" s="130"/>
    </row>
    <row r="38" spans="1:10">
      <c r="A38" s="130"/>
      <c r="B38" s="164"/>
      <c r="C38" s="165"/>
      <c r="D38" s="165"/>
      <c r="E38" s="165"/>
      <c r="F38" s="165"/>
      <c r="G38" s="165"/>
      <c r="H38" s="165"/>
      <c r="I38" s="166"/>
      <c r="J38" s="130"/>
    </row>
    <row r="39" spans="1:10">
      <c r="A39" s="130"/>
      <c r="B39" s="164"/>
      <c r="C39" s="165"/>
      <c r="D39" s="165"/>
      <c r="E39" s="165"/>
      <c r="F39" s="165"/>
      <c r="G39" s="165"/>
      <c r="H39" s="165"/>
      <c r="I39" s="166"/>
      <c r="J39" s="130"/>
    </row>
    <row r="40" spans="1:10">
      <c r="A40" s="130"/>
      <c r="B40" s="164"/>
      <c r="C40" s="165"/>
      <c r="D40" s="165"/>
      <c r="E40" s="165"/>
      <c r="F40" s="165"/>
      <c r="G40" s="165"/>
      <c r="H40" s="165"/>
      <c r="I40" s="166"/>
      <c r="J40" s="130"/>
    </row>
    <row r="41" spans="1:10">
      <c r="A41" s="130"/>
      <c r="B41" s="164"/>
      <c r="C41" s="165"/>
      <c r="D41" s="165"/>
      <c r="E41" s="165"/>
      <c r="F41" s="165"/>
      <c r="G41" s="165"/>
      <c r="H41" s="165"/>
      <c r="I41" s="166"/>
      <c r="J41" s="130"/>
    </row>
    <row r="42" spans="1:10">
      <c r="A42" s="130"/>
      <c r="B42" s="164"/>
      <c r="C42" s="165"/>
      <c r="D42" s="165"/>
      <c r="E42" s="165"/>
      <c r="F42" s="165"/>
      <c r="G42" s="165"/>
      <c r="H42" s="165"/>
      <c r="I42" s="166"/>
      <c r="J42" s="130"/>
    </row>
    <row r="43" spans="1:10">
      <c r="A43" s="130"/>
      <c r="B43" s="164"/>
      <c r="C43" s="165"/>
      <c r="D43" s="165"/>
      <c r="E43" s="165"/>
      <c r="F43" s="165"/>
      <c r="G43" s="165"/>
      <c r="H43" s="165"/>
      <c r="I43" s="166"/>
      <c r="J43" s="130"/>
    </row>
    <row r="44" spans="1:10">
      <c r="A44" s="130"/>
      <c r="B44" s="164"/>
      <c r="C44" s="165"/>
      <c r="D44" s="165"/>
      <c r="E44" s="165"/>
      <c r="F44" s="165"/>
      <c r="G44" s="165"/>
      <c r="H44" s="165"/>
      <c r="I44" s="166"/>
      <c r="J44" s="130"/>
    </row>
    <row r="45" spans="1:10">
      <c r="A45" s="130"/>
      <c r="B45" s="164"/>
      <c r="C45" s="165"/>
      <c r="D45" s="165"/>
      <c r="E45" s="165"/>
      <c r="F45" s="165"/>
      <c r="G45" s="165"/>
      <c r="H45" s="165"/>
      <c r="I45" s="166"/>
      <c r="J45" s="130"/>
    </row>
    <row r="46" spans="1:10">
      <c r="A46" s="130"/>
      <c r="B46" s="164"/>
      <c r="C46" s="165"/>
      <c r="D46" s="165"/>
      <c r="E46" s="165"/>
      <c r="F46" s="165"/>
      <c r="G46" s="165"/>
      <c r="H46" s="165"/>
      <c r="I46" s="166"/>
      <c r="J46" s="130"/>
    </row>
    <row r="47" spans="1:10">
      <c r="A47" s="130"/>
      <c r="B47" s="164"/>
      <c r="C47" s="165"/>
      <c r="D47" s="165"/>
      <c r="E47" s="165"/>
      <c r="F47" s="165"/>
      <c r="G47" s="165"/>
      <c r="H47" s="165"/>
      <c r="I47" s="166"/>
      <c r="J47" s="130"/>
    </row>
    <row r="48" spans="1:10">
      <c r="A48" s="130"/>
      <c r="B48" s="164"/>
      <c r="C48" s="165"/>
      <c r="D48" s="165"/>
      <c r="E48" s="165"/>
      <c r="F48" s="165"/>
      <c r="G48" s="165"/>
      <c r="H48" s="165"/>
      <c r="I48" s="166"/>
      <c r="J48" s="130"/>
    </row>
    <row r="49" spans="1:10">
      <c r="A49" s="130"/>
      <c r="B49" s="164"/>
      <c r="C49" s="165"/>
      <c r="D49" s="165"/>
      <c r="E49" s="165"/>
      <c r="F49" s="165"/>
      <c r="G49" s="165"/>
      <c r="H49" s="165"/>
      <c r="I49" s="166"/>
      <c r="J49" s="130"/>
    </row>
    <row r="50" spans="1:10">
      <c r="A50" s="130"/>
      <c r="B50" s="164"/>
      <c r="C50" s="165"/>
      <c r="D50" s="165"/>
      <c r="E50" s="165"/>
      <c r="F50" s="165"/>
      <c r="G50" s="165"/>
      <c r="H50" s="165"/>
      <c r="I50" s="166"/>
      <c r="J50" s="130"/>
    </row>
    <row r="51" spans="1:10">
      <c r="A51" s="130"/>
      <c r="B51" s="167"/>
      <c r="C51" s="168"/>
      <c r="D51" s="168"/>
      <c r="E51" s="168"/>
      <c r="F51" s="168"/>
      <c r="G51" s="168"/>
      <c r="H51" s="168"/>
      <c r="I51" s="169"/>
      <c r="J51" s="130"/>
    </row>
    <row r="52" spans="1:10">
      <c r="A52" s="130"/>
      <c r="B52" s="130"/>
      <c r="C52" s="130"/>
      <c r="D52" s="130"/>
      <c r="E52" s="130"/>
      <c r="F52" s="130"/>
      <c r="G52" s="130"/>
      <c r="H52" s="130"/>
      <c r="I52" s="130"/>
      <c r="J52" s="130"/>
    </row>
    <row r="53" spans="1:10">
      <c r="A53" s="130"/>
      <c r="B53" s="130"/>
      <c r="C53" s="130"/>
      <c r="D53" s="130"/>
      <c r="E53" s="130"/>
      <c r="F53" s="130"/>
      <c r="G53" s="130"/>
      <c r="H53" s="130"/>
      <c r="I53" s="130"/>
      <c r="J53" s="130"/>
    </row>
  </sheetData>
  <mergeCells count="1">
    <mergeCell ref="C7:H7"/>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O46"/>
  <sheetViews>
    <sheetView zoomScaleNormal="100" zoomScaleSheetLayoutView="100" workbookViewId="0">
      <selection activeCell="F10" sqref="F10:L10"/>
    </sheetView>
  </sheetViews>
  <sheetFormatPr defaultRowHeight="14.25"/>
  <cols>
    <col min="1" max="1" width="4.375" customWidth="1"/>
    <col min="2" max="2" width="4.75" customWidth="1"/>
    <col min="3" max="3" width="14.75" customWidth="1"/>
    <col min="4" max="4" width="3.625" customWidth="1"/>
    <col min="5" max="5" width="5.125" customWidth="1"/>
    <col min="6" max="6" width="12.75" customWidth="1"/>
    <col min="7" max="7" width="4.625" customWidth="1"/>
    <col min="8" max="8" width="4.875" customWidth="1"/>
    <col min="9" max="9" width="3.625" customWidth="1"/>
    <col min="10" max="10" width="8.625" customWidth="1"/>
    <col min="11" max="11" width="4.875" customWidth="1"/>
    <col min="12" max="12" width="10.375" customWidth="1"/>
    <col min="14" max="14" width="14.875" customWidth="1"/>
  </cols>
  <sheetData>
    <row r="1" spans="1:15">
      <c r="A1" s="130"/>
      <c r="B1" s="130"/>
      <c r="C1" s="130"/>
      <c r="D1" s="130"/>
      <c r="E1" s="130"/>
      <c r="F1" s="130"/>
      <c r="G1" s="130"/>
      <c r="H1" s="130"/>
      <c r="I1" s="130"/>
      <c r="J1" s="130"/>
      <c r="K1" s="130"/>
      <c r="L1" s="130"/>
      <c r="M1" s="131" t="s">
        <v>2656</v>
      </c>
      <c r="N1" s="130"/>
      <c r="O1" s="130"/>
    </row>
    <row r="2" spans="1:15" s="105" customFormat="1">
      <c r="A2" s="130"/>
      <c r="B2" s="130"/>
      <c r="C2" s="130"/>
      <c r="D2" s="130"/>
      <c r="E2" s="130"/>
      <c r="F2" s="130"/>
      <c r="G2" s="130"/>
      <c r="H2" s="130"/>
      <c r="I2" s="130"/>
      <c r="J2" s="130"/>
      <c r="K2" s="130"/>
      <c r="L2" s="130"/>
      <c r="M2" s="159" t="s">
        <v>177</v>
      </c>
      <c r="N2" s="159">
        <f>'①申請書兼請求書（R7.1～R7.3版）'!M2</f>
        <v>0</v>
      </c>
      <c r="O2" s="130"/>
    </row>
    <row r="3" spans="1:15" ht="28.5">
      <c r="A3" s="130"/>
      <c r="B3" s="301" t="s">
        <v>207</v>
      </c>
      <c r="C3" s="301"/>
      <c r="D3" s="301"/>
      <c r="E3" s="301"/>
      <c r="F3" s="301"/>
      <c r="G3" s="301"/>
      <c r="H3" s="301"/>
      <c r="I3" s="301"/>
      <c r="J3" s="301"/>
      <c r="K3" s="301"/>
      <c r="L3" s="301"/>
      <c r="M3" s="301"/>
      <c r="N3" s="301"/>
      <c r="O3" s="130"/>
    </row>
    <row r="4" spans="1:15">
      <c r="A4" s="130"/>
      <c r="B4" s="130"/>
      <c r="C4" s="130"/>
      <c r="D4" s="130"/>
      <c r="E4" s="130"/>
      <c r="F4" s="130"/>
      <c r="G4" s="130"/>
      <c r="H4" s="130"/>
      <c r="I4" s="130"/>
      <c r="J4" s="130"/>
      <c r="K4" s="130"/>
      <c r="L4" s="130"/>
      <c r="M4" s="130"/>
      <c r="N4" s="130"/>
      <c r="O4" s="130"/>
    </row>
    <row r="5" spans="1:15">
      <c r="A5" s="130"/>
      <c r="B5" s="130"/>
      <c r="C5" s="130" t="s">
        <v>183</v>
      </c>
      <c r="D5" s="130"/>
      <c r="E5" s="130"/>
      <c r="F5" s="130"/>
      <c r="G5" s="130"/>
      <c r="H5" s="130"/>
      <c r="I5" s="130"/>
      <c r="J5" s="130"/>
      <c r="K5" s="130"/>
      <c r="L5" s="130"/>
      <c r="M5" s="130"/>
      <c r="N5" s="130"/>
      <c r="O5" s="130"/>
    </row>
    <row r="6" spans="1:15">
      <c r="A6" s="130"/>
      <c r="B6" s="130"/>
      <c r="C6" s="130"/>
      <c r="D6" s="130"/>
      <c r="E6" s="130"/>
      <c r="F6" s="130"/>
      <c r="G6" s="130"/>
      <c r="H6" s="130"/>
      <c r="I6" s="130"/>
      <c r="J6" s="130"/>
      <c r="K6" s="130"/>
      <c r="L6" s="130"/>
      <c r="M6" s="130"/>
      <c r="N6" s="130"/>
      <c r="O6" s="130"/>
    </row>
    <row r="7" spans="1:15">
      <c r="A7" s="130"/>
      <c r="B7" s="130"/>
      <c r="C7" s="302" t="s">
        <v>184</v>
      </c>
      <c r="D7" s="302"/>
      <c r="E7" s="302"/>
      <c r="F7" s="302"/>
      <c r="G7" s="302"/>
      <c r="H7" s="302"/>
      <c r="I7" s="302"/>
      <c r="J7" s="302"/>
      <c r="K7" s="302"/>
      <c r="L7" s="302"/>
      <c r="M7" s="302"/>
      <c r="N7" s="302"/>
      <c r="O7" s="130"/>
    </row>
    <row r="8" spans="1:15">
      <c r="A8" s="130"/>
      <c r="B8" s="130"/>
      <c r="C8" s="130"/>
      <c r="D8" s="130"/>
      <c r="E8" s="130"/>
      <c r="F8" s="130"/>
      <c r="G8" s="130"/>
      <c r="H8" s="130"/>
      <c r="I8" s="130"/>
      <c r="J8" s="130"/>
      <c r="K8" s="130"/>
      <c r="L8" s="130"/>
      <c r="M8" s="130"/>
      <c r="N8" s="130"/>
      <c r="O8" s="130"/>
    </row>
    <row r="9" spans="1:15" ht="23.1" customHeight="1">
      <c r="A9" s="130"/>
      <c r="B9" s="130" t="s">
        <v>185</v>
      </c>
      <c r="C9" s="130"/>
      <c r="D9" s="130"/>
      <c r="E9" s="130"/>
      <c r="F9" s="130"/>
      <c r="G9" s="130"/>
      <c r="H9" s="130"/>
      <c r="I9" s="130"/>
      <c r="J9" s="130"/>
      <c r="K9" s="130"/>
      <c r="L9" s="130"/>
      <c r="M9" s="130"/>
      <c r="N9" s="130"/>
      <c r="O9" s="130"/>
    </row>
    <row r="10" spans="1:15" ht="23.1" customHeight="1">
      <c r="A10" s="130"/>
      <c r="B10" s="130"/>
      <c r="C10" s="170" t="s">
        <v>203</v>
      </c>
      <c r="D10" s="130"/>
      <c r="E10" s="133" t="s">
        <v>204</v>
      </c>
      <c r="F10" s="303"/>
      <c r="G10" s="303"/>
      <c r="H10" s="303"/>
      <c r="I10" s="303"/>
      <c r="J10" s="303"/>
      <c r="K10" s="303"/>
      <c r="L10" s="303"/>
      <c r="M10" s="130"/>
      <c r="N10" s="130"/>
      <c r="O10" s="130"/>
    </row>
    <row r="11" spans="1:15" ht="28.5" customHeight="1">
      <c r="A11" s="130"/>
      <c r="B11" s="130"/>
      <c r="C11" s="170" t="s">
        <v>186</v>
      </c>
      <c r="D11" s="130"/>
      <c r="E11" s="300"/>
      <c r="F11" s="300"/>
      <c r="G11" s="300"/>
      <c r="H11" s="300"/>
      <c r="I11" s="300"/>
      <c r="J11" s="300"/>
      <c r="K11" s="300"/>
      <c r="L11" s="300"/>
      <c r="M11" s="130"/>
      <c r="N11" s="130"/>
      <c r="O11" s="130"/>
    </row>
    <row r="12" spans="1:15" ht="28.5" customHeight="1">
      <c r="A12" s="130"/>
      <c r="B12" s="130"/>
      <c r="C12" s="137" t="s">
        <v>206</v>
      </c>
      <c r="D12" s="130"/>
      <c r="E12" s="300"/>
      <c r="F12" s="300"/>
      <c r="G12" s="300"/>
      <c r="H12" s="300"/>
      <c r="I12" s="300"/>
      <c r="J12" s="300"/>
      <c r="K12" s="300"/>
      <c r="L12" s="300"/>
      <c r="M12" s="130"/>
      <c r="N12" s="130"/>
      <c r="O12" s="130"/>
    </row>
    <row r="13" spans="1:15" ht="28.5" customHeight="1">
      <c r="A13" s="130"/>
      <c r="B13" s="130"/>
      <c r="C13" s="170" t="s">
        <v>187</v>
      </c>
      <c r="D13" s="130"/>
      <c r="E13" s="300"/>
      <c r="F13" s="300"/>
      <c r="G13" s="300"/>
      <c r="H13" s="300"/>
      <c r="I13" s="300"/>
      <c r="J13" s="300"/>
      <c r="K13" s="300"/>
      <c r="L13" s="300"/>
      <c r="M13" s="130"/>
      <c r="N13" s="130"/>
      <c r="O13" s="130"/>
    </row>
    <row r="14" spans="1:15" ht="28.5" customHeight="1">
      <c r="A14" s="130"/>
      <c r="B14" s="130"/>
      <c r="C14" s="170" t="s">
        <v>188</v>
      </c>
      <c r="D14" s="130"/>
      <c r="E14" s="300"/>
      <c r="F14" s="300"/>
      <c r="G14" s="300"/>
      <c r="H14" s="300"/>
      <c r="I14" s="300"/>
      <c r="J14" s="300"/>
      <c r="K14" s="300"/>
      <c r="L14" s="300"/>
      <c r="M14" s="130"/>
      <c r="N14" s="130"/>
      <c r="O14" s="130"/>
    </row>
    <row r="15" spans="1:15">
      <c r="A15" s="130"/>
      <c r="B15" s="130"/>
      <c r="C15" s="130"/>
      <c r="D15" s="130"/>
      <c r="E15" s="130"/>
      <c r="F15" s="130"/>
      <c r="G15" s="130"/>
      <c r="H15" s="130"/>
      <c r="I15" s="130"/>
      <c r="J15" s="130"/>
      <c r="K15" s="130"/>
      <c r="L15" s="130"/>
      <c r="M15" s="130"/>
      <c r="N15" s="130"/>
      <c r="O15" s="130"/>
    </row>
    <row r="16" spans="1:15">
      <c r="A16" s="130"/>
      <c r="B16" s="130" t="s">
        <v>189</v>
      </c>
      <c r="C16" s="130"/>
      <c r="D16" s="130"/>
      <c r="E16" s="130"/>
      <c r="F16" s="130"/>
      <c r="G16" s="130"/>
      <c r="H16" s="130"/>
      <c r="I16" s="130"/>
      <c r="J16" s="130"/>
      <c r="K16" s="130"/>
      <c r="L16" s="130"/>
      <c r="M16" s="130"/>
      <c r="N16" s="130"/>
      <c r="O16" s="130"/>
    </row>
    <row r="17" spans="1:15">
      <c r="A17" s="130"/>
      <c r="B17" s="130"/>
      <c r="C17" s="130" t="s">
        <v>190</v>
      </c>
      <c r="D17" s="130"/>
      <c r="E17" s="130"/>
      <c r="F17" s="130"/>
      <c r="G17" s="130"/>
      <c r="H17" s="130"/>
      <c r="I17" s="130"/>
      <c r="J17" s="130"/>
      <c r="K17" s="130"/>
      <c r="L17" s="130"/>
      <c r="M17" s="130"/>
      <c r="N17" s="130"/>
      <c r="O17" s="130"/>
    </row>
    <row r="18" spans="1:15">
      <c r="A18" s="130"/>
      <c r="B18" s="130"/>
      <c r="C18" s="130" t="s">
        <v>2697</v>
      </c>
      <c r="D18" s="130"/>
      <c r="E18" s="130"/>
      <c r="F18" s="130"/>
      <c r="G18" s="130"/>
      <c r="H18" s="130"/>
      <c r="I18" s="130"/>
      <c r="J18" s="130"/>
      <c r="K18" s="130"/>
      <c r="L18" s="130"/>
      <c r="M18" s="130"/>
      <c r="N18" s="130"/>
      <c r="O18" s="130"/>
    </row>
    <row r="19" spans="1:15">
      <c r="A19" s="130"/>
      <c r="B19" s="130"/>
      <c r="C19" s="130"/>
      <c r="D19" s="130"/>
      <c r="E19" s="130"/>
      <c r="F19" s="130"/>
      <c r="G19" s="130"/>
      <c r="H19" s="130"/>
      <c r="I19" s="130"/>
      <c r="J19" s="130"/>
      <c r="K19" s="130"/>
      <c r="L19" s="130"/>
      <c r="M19" s="130"/>
      <c r="N19" s="130"/>
      <c r="O19" s="130"/>
    </row>
    <row r="20" spans="1:15" ht="23.1" customHeight="1">
      <c r="A20" s="130"/>
      <c r="B20" s="130"/>
      <c r="C20" s="130"/>
      <c r="D20" s="130" t="s">
        <v>191</v>
      </c>
      <c r="E20" s="135"/>
      <c r="F20" s="135"/>
      <c r="G20" s="130"/>
      <c r="H20" s="130"/>
      <c r="I20" s="130"/>
      <c r="J20" s="130"/>
      <c r="K20" s="130"/>
      <c r="L20" s="130"/>
      <c r="M20" s="130"/>
      <c r="N20" s="130"/>
      <c r="O20" s="130"/>
    </row>
    <row r="21" spans="1:15" ht="23.1" customHeight="1">
      <c r="A21" s="130"/>
      <c r="B21" s="130"/>
      <c r="C21" s="130"/>
      <c r="D21" s="130"/>
      <c r="E21" s="304" t="s">
        <v>186</v>
      </c>
      <c r="F21" s="304"/>
      <c r="G21" s="130"/>
      <c r="H21" s="130">
        <f>'①申請書兼請求書（R7.1～R7.3版）'!H9</f>
        <v>0</v>
      </c>
      <c r="I21" s="130"/>
      <c r="J21" s="130"/>
      <c r="K21" s="130"/>
      <c r="L21" s="130"/>
      <c r="M21" s="130"/>
      <c r="N21" s="130"/>
      <c r="O21" s="130"/>
    </row>
    <row r="22" spans="1:15" ht="23.1" customHeight="1">
      <c r="A22" s="130"/>
      <c r="B22" s="130"/>
      <c r="C22" s="130"/>
      <c r="D22" s="130"/>
      <c r="E22" s="304" t="s">
        <v>192</v>
      </c>
      <c r="F22" s="304"/>
      <c r="G22" s="130"/>
      <c r="H22" s="130">
        <f>'①申請書兼請求書（R7.1～R7.3版）'!H11</f>
        <v>0</v>
      </c>
      <c r="I22" s="130"/>
      <c r="J22" s="130"/>
      <c r="K22" s="130"/>
      <c r="L22" s="130"/>
      <c r="M22" s="130"/>
      <c r="N22" s="130"/>
      <c r="O22" s="130"/>
    </row>
    <row r="23" spans="1:15" ht="23.1" customHeight="1">
      <c r="A23" s="130"/>
      <c r="B23" s="130"/>
      <c r="C23" s="130"/>
      <c r="D23" s="130"/>
      <c r="E23" s="304" t="s">
        <v>188</v>
      </c>
      <c r="F23" s="304"/>
      <c r="G23" s="130"/>
      <c r="H23" s="130" t="str">
        <f>'①申請書兼請求書（R7.1～R7.3版）'!H12&amp;"　"&amp;'①申請書兼請求書（R7.1～R7.3版）'!K12</f>
        <v>　</v>
      </c>
      <c r="I23" s="130"/>
      <c r="J23" s="130"/>
      <c r="K23" s="130"/>
      <c r="L23" s="130"/>
      <c r="M23" s="130"/>
      <c r="N23" s="130"/>
      <c r="O23" s="130"/>
    </row>
    <row r="24" spans="1:15">
      <c r="A24" s="130"/>
      <c r="B24" s="171"/>
      <c r="C24" s="171"/>
      <c r="D24" s="171"/>
      <c r="E24" s="171"/>
      <c r="F24" s="171"/>
      <c r="G24" s="171"/>
      <c r="H24" s="171"/>
      <c r="I24" s="171"/>
      <c r="J24" s="171"/>
      <c r="K24" s="171"/>
      <c r="L24" s="171"/>
      <c r="M24" s="171"/>
      <c r="N24" s="171"/>
      <c r="O24" s="130"/>
    </row>
    <row r="25" spans="1:15">
      <c r="A25" s="130"/>
      <c r="B25" s="130"/>
      <c r="C25" s="130"/>
      <c r="D25" s="130"/>
      <c r="E25" s="130"/>
      <c r="F25" s="130"/>
      <c r="G25" s="130"/>
      <c r="H25" s="130"/>
      <c r="I25" s="130"/>
      <c r="J25" s="130"/>
      <c r="K25" s="130"/>
      <c r="L25" s="130"/>
      <c r="M25" s="130"/>
      <c r="N25" s="130"/>
      <c r="O25" s="130"/>
    </row>
    <row r="26" spans="1:15" ht="28.5">
      <c r="A26" s="130"/>
      <c r="B26" s="301" t="s">
        <v>193</v>
      </c>
      <c r="C26" s="301"/>
      <c r="D26" s="301"/>
      <c r="E26" s="301"/>
      <c r="F26" s="301"/>
      <c r="G26" s="301"/>
      <c r="H26" s="301"/>
      <c r="I26" s="301"/>
      <c r="J26" s="301"/>
      <c r="K26" s="301"/>
      <c r="L26" s="301"/>
      <c r="M26" s="301"/>
      <c r="N26" s="301"/>
      <c r="O26" s="130"/>
    </row>
    <row r="27" spans="1:15">
      <c r="A27" s="130"/>
      <c r="B27" s="130" t="s">
        <v>194</v>
      </c>
      <c r="C27" s="130"/>
      <c r="D27" s="130"/>
      <c r="E27" s="130"/>
      <c r="F27" s="130"/>
      <c r="G27" s="130"/>
      <c r="H27" s="130"/>
      <c r="I27" s="130"/>
      <c r="J27" s="130"/>
      <c r="K27" s="130"/>
      <c r="L27" s="130"/>
      <c r="M27" s="130"/>
      <c r="N27" s="130"/>
      <c r="O27" s="130"/>
    </row>
    <row r="28" spans="1:15">
      <c r="A28" s="130"/>
      <c r="B28" s="130"/>
      <c r="C28" s="130" t="s">
        <v>208</v>
      </c>
      <c r="D28" s="130"/>
      <c r="E28" s="130"/>
      <c r="F28" s="130"/>
      <c r="G28" s="130"/>
      <c r="H28" s="130"/>
      <c r="I28" s="130"/>
      <c r="J28" s="130"/>
      <c r="K28" s="130"/>
      <c r="L28" s="130"/>
      <c r="M28" s="130"/>
      <c r="N28" s="130"/>
      <c r="O28" s="130"/>
    </row>
    <row r="29" spans="1:15">
      <c r="A29" s="130"/>
      <c r="B29" s="130"/>
      <c r="C29" s="130"/>
      <c r="D29" s="130"/>
      <c r="E29" s="130"/>
      <c r="F29" s="130"/>
      <c r="G29" s="130"/>
      <c r="H29" s="130"/>
      <c r="I29" s="130"/>
      <c r="J29" s="130"/>
      <c r="K29" s="130"/>
      <c r="L29" s="130"/>
      <c r="M29" s="130"/>
      <c r="N29" s="130"/>
      <c r="O29" s="130"/>
    </row>
    <row r="30" spans="1:15">
      <c r="A30" s="130"/>
      <c r="B30" s="130"/>
      <c r="C30" s="302" t="s">
        <v>184</v>
      </c>
      <c r="D30" s="302"/>
      <c r="E30" s="302"/>
      <c r="F30" s="302"/>
      <c r="G30" s="302"/>
      <c r="H30" s="302"/>
      <c r="I30" s="302"/>
      <c r="J30" s="302"/>
      <c r="K30" s="302"/>
      <c r="L30" s="302"/>
      <c r="M30" s="302"/>
      <c r="N30" s="302"/>
      <c r="O30" s="130"/>
    </row>
    <row r="31" spans="1:15">
      <c r="A31" s="130"/>
      <c r="B31" s="130"/>
      <c r="C31" s="130"/>
      <c r="D31" s="130"/>
      <c r="E31" s="130"/>
      <c r="F31" s="130"/>
      <c r="G31" s="130"/>
      <c r="H31" s="130"/>
      <c r="I31" s="130"/>
      <c r="J31" s="130"/>
      <c r="K31" s="130"/>
      <c r="L31" s="130"/>
      <c r="M31" s="130"/>
      <c r="N31" s="130"/>
      <c r="O31" s="130"/>
    </row>
    <row r="32" spans="1:15" ht="23.1" customHeight="1">
      <c r="A32" s="130"/>
      <c r="B32" s="130" t="s">
        <v>195</v>
      </c>
      <c r="C32" s="130"/>
      <c r="D32" s="130"/>
      <c r="E32" s="304" t="s">
        <v>196</v>
      </c>
      <c r="F32" s="304"/>
      <c r="G32" s="130"/>
      <c r="H32" s="305" t="str">
        <f>'①申請書兼請求書（R7.1～R7.3版）'!D33&amp;"("&amp;'①申請書兼請求書（R7.1～R7.3版）'!P32&amp;")"</f>
        <v>()</v>
      </c>
      <c r="I32" s="305"/>
      <c r="J32" s="305"/>
      <c r="K32" s="130"/>
      <c r="L32" s="219" t="s">
        <v>2703</v>
      </c>
      <c r="M32" s="130" t="str">
        <f>'①申請書兼請求書（R7.1～R7.3版）'!D34&amp;"("&amp;'①申請書兼請求書（R7.1～R7.3版）'!P34&amp;")"</f>
        <v>()</v>
      </c>
      <c r="N32" s="130"/>
      <c r="O32" s="130"/>
    </row>
    <row r="33" spans="1:15" ht="23.1" customHeight="1">
      <c r="A33" s="130"/>
      <c r="B33" s="130"/>
      <c r="C33" s="130"/>
      <c r="D33" s="130"/>
      <c r="E33" s="304" t="s">
        <v>197</v>
      </c>
      <c r="F33" s="304"/>
      <c r="G33" s="130"/>
      <c r="H33" s="130" t="str">
        <f>'①申請書兼請求書（R7.1～R7.3版）'!Q35&amp;"("&amp;'①申請書兼請求書（R7.1～R7.3版）'!D35&amp;")"</f>
        <v>()</v>
      </c>
      <c r="I33" s="130"/>
      <c r="J33" s="130"/>
      <c r="K33" s="130"/>
      <c r="L33" s="130" t="str">
        <f>'①申請書兼請求書（R7.1～R7.3版）'!P36</f>
        <v/>
      </c>
      <c r="M33" s="130"/>
      <c r="N33" s="130"/>
      <c r="O33" s="130"/>
    </row>
    <row r="34" spans="1:15" ht="30.95" customHeight="1">
      <c r="A34" s="130"/>
      <c r="B34" s="130"/>
      <c r="C34" s="130"/>
      <c r="D34" s="130"/>
      <c r="E34" s="304" t="s">
        <v>198</v>
      </c>
      <c r="F34" s="304"/>
      <c r="G34" s="130"/>
      <c r="H34" s="256">
        <f>'①申請書兼請求書（R7.1～R7.3版）'!D38</f>
        <v>0</v>
      </c>
      <c r="I34" s="256"/>
      <c r="J34" s="256"/>
      <c r="K34" s="256"/>
      <c r="L34" s="256"/>
      <c r="M34" s="256"/>
      <c r="N34" s="256"/>
      <c r="O34" s="130"/>
    </row>
    <row r="35" spans="1:15" ht="30.95" customHeight="1">
      <c r="A35" s="130"/>
      <c r="B35" s="130"/>
      <c r="C35" s="130"/>
      <c r="D35" s="130"/>
      <c r="E35" s="130"/>
      <c r="F35" s="137" t="s">
        <v>205</v>
      </c>
      <c r="G35" s="130"/>
      <c r="H35" s="256">
        <f>'①申請書兼請求書（R7.1～R7.3版）'!D37</f>
        <v>0</v>
      </c>
      <c r="I35" s="256"/>
      <c r="J35" s="256"/>
      <c r="K35" s="256"/>
      <c r="L35" s="256"/>
      <c r="M35" s="256"/>
      <c r="N35" s="256"/>
      <c r="O35" s="130"/>
    </row>
    <row r="36" spans="1:15" ht="23.1" customHeight="1">
      <c r="A36" s="130"/>
      <c r="B36" s="130"/>
      <c r="C36" s="130"/>
      <c r="D36" s="130"/>
      <c r="E36" s="130"/>
      <c r="F36" s="130"/>
      <c r="G36" s="130"/>
      <c r="H36" s="130"/>
      <c r="I36" s="130"/>
      <c r="J36" s="130"/>
      <c r="K36" s="130"/>
      <c r="L36" s="130"/>
      <c r="M36" s="130"/>
      <c r="N36" s="130"/>
      <c r="O36" s="130"/>
    </row>
    <row r="37" spans="1:15" ht="23.1" customHeight="1">
      <c r="A37" s="130"/>
      <c r="B37" s="130"/>
      <c r="C37" s="130"/>
      <c r="D37" s="130" t="s">
        <v>199</v>
      </c>
      <c r="E37" s="130"/>
      <c r="F37" s="130"/>
      <c r="G37" s="130"/>
      <c r="H37" s="130"/>
      <c r="I37" s="130"/>
      <c r="J37" s="130"/>
      <c r="K37" s="130"/>
      <c r="L37" s="130"/>
      <c r="M37" s="130"/>
      <c r="N37" s="130"/>
      <c r="O37" s="130"/>
    </row>
    <row r="38" spans="1:15" ht="23.1" customHeight="1">
      <c r="A38" s="130"/>
      <c r="B38" s="130"/>
      <c r="C38" s="130"/>
      <c r="D38" s="130"/>
      <c r="E38" s="304" t="s">
        <v>203</v>
      </c>
      <c r="F38" s="304"/>
      <c r="G38" s="130"/>
      <c r="H38" s="305" t="str">
        <f>E10&amp;" "&amp;F10</f>
        <v xml:space="preserve">〒 </v>
      </c>
      <c r="I38" s="305"/>
      <c r="J38" s="305"/>
      <c r="K38" s="305"/>
      <c r="L38" s="305"/>
      <c r="M38" s="305"/>
      <c r="N38" s="305"/>
      <c r="O38" s="130"/>
    </row>
    <row r="39" spans="1:15" ht="29.1" customHeight="1">
      <c r="A39" s="130"/>
      <c r="B39" s="130"/>
      <c r="C39" s="130"/>
      <c r="D39" s="130"/>
      <c r="E39" s="304" t="s">
        <v>186</v>
      </c>
      <c r="F39" s="304"/>
      <c r="G39" s="135"/>
      <c r="H39" s="256">
        <f>E11</f>
        <v>0</v>
      </c>
      <c r="I39" s="256"/>
      <c r="J39" s="256"/>
      <c r="K39" s="256"/>
      <c r="L39" s="256"/>
      <c r="M39" s="256"/>
      <c r="N39" s="256"/>
      <c r="O39" s="130"/>
    </row>
    <row r="40" spans="1:15" ht="29.1" customHeight="1">
      <c r="A40" s="130"/>
      <c r="B40" s="130"/>
      <c r="C40" s="130"/>
      <c r="D40" s="130"/>
      <c r="E40" s="304" t="s">
        <v>192</v>
      </c>
      <c r="F40" s="304"/>
      <c r="G40" s="135"/>
      <c r="H40" s="256">
        <f>E13</f>
        <v>0</v>
      </c>
      <c r="I40" s="256"/>
      <c r="J40" s="256"/>
      <c r="K40" s="256"/>
      <c r="L40" s="256"/>
      <c r="M40" s="256"/>
      <c r="N40" s="256"/>
      <c r="O40" s="130"/>
    </row>
    <row r="41" spans="1:15" ht="29.1" customHeight="1">
      <c r="A41" s="130"/>
      <c r="B41" s="130"/>
      <c r="C41" s="130"/>
      <c r="D41" s="130"/>
      <c r="E41" s="304" t="s">
        <v>188</v>
      </c>
      <c r="F41" s="304"/>
      <c r="G41" s="135"/>
      <c r="H41" s="256">
        <f>E14</f>
        <v>0</v>
      </c>
      <c r="I41" s="256"/>
      <c r="J41" s="256"/>
      <c r="K41" s="256"/>
      <c r="L41" s="256"/>
      <c r="M41" s="256"/>
      <c r="N41" s="256"/>
      <c r="O41" s="130"/>
    </row>
    <row r="42" spans="1:15">
      <c r="A42" s="130"/>
      <c r="B42" s="130"/>
      <c r="C42" s="130"/>
      <c r="D42" s="130"/>
      <c r="E42" s="130"/>
      <c r="F42" s="130"/>
      <c r="G42" s="130"/>
      <c r="H42" s="130"/>
      <c r="I42" s="130"/>
      <c r="J42" s="130"/>
      <c r="K42" s="130"/>
      <c r="L42" s="130"/>
      <c r="M42" s="130"/>
      <c r="N42" s="130"/>
      <c r="O42" s="130"/>
    </row>
    <row r="43" spans="1:15">
      <c r="A43" s="130"/>
      <c r="B43" s="130"/>
      <c r="C43" s="130"/>
      <c r="D43" s="130"/>
      <c r="E43" s="130"/>
      <c r="F43" s="130"/>
      <c r="G43" s="130"/>
      <c r="H43" s="130"/>
      <c r="I43" s="130"/>
      <c r="J43" s="130"/>
      <c r="K43" s="130"/>
      <c r="L43" s="130"/>
      <c r="M43" s="130"/>
      <c r="N43" s="130"/>
      <c r="O43" s="130"/>
    </row>
    <row r="44" spans="1:15" ht="32.450000000000003" customHeight="1">
      <c r="A44" s="130"/>
      <c r="B44" s="130"/>
      <c r="C44" s="307" t="s">
        <v>200</v>
      </c>
      <c r="D44" s="307"/>
      <c r="E44" s="307"/>
      <c r="F44" s="308" t="s">
        <v>2660</v>
      </c>
      <c r="G44" s="308"/>
      <c r="H44" s="308"/>
      <c r="I44" s="308"/>
      <c r="J44" s="309" t="s">
        <v>202</v>
      </c>
      <c r="K44" s="310"/>
      <c r="L44" s="273" t="s">
        <v>2662</v>
      </c>
      <c r="M44" s="274"/>
      <c r="N44" s="306"/>
      <c r="O44" s="130"/>
    </row>
    <row r="45" spans="1:15" ht="32.450000000000003" customHeight="1">
      <c r="A45" s="130"/>
      <c r="B45" s="130"/>
      <c r="C45" s="307" t="s">
        <v>201</v>
      </c>
      <c r="D45" s="307"/>
      <c r="E45" s="307"/>
      <c r="F45" s="308" t="s">
        <v>2661</v>
      </c>
      <c r="G45" s="308"/>
      <c r="H45" s="308"/>
      <c r="I45" s="308"/>
      <c r="J45" s="309" t="s">
        <v>202</v>
      </c>
      <c r="K45" s="310"/>
      <c r="L45" s="273" t="s">
        <v>2662</v>
      </c>
      <c r="M45" s="274"/>
      <c r="N45" s="306"/>
      <c r="O45" s="130"/>
    </row>
    <row r="46" spans="1:15">
      <c r="A46" s="130"/>
      <c r="B46" s="130"/>
      <c r="C46" s="130"/>
      <c r="D46" s="130"/>
      <c r="E46" s="130"/>
      <c r="F46" s="130"/>
      <c r="G46" s="130"/>
      <c r="H46" s="130"/>
      <c r="I46" s="130"/>
      <c r="J46" s="130"/>
      <c r="K46" s="130"/>
      <c r="L46" s="130"/>
      <c r="M46" s="130"/>
      <c r="N46" s="130"/>
      <c r="O46" s="130"/>
    </row>
  </sheetData>
  <mergeCells count="34">
    <mergeCell ref="L44:N44"/>
    <mergeCell ref="L45:N45"/>
    <mergeCell ref="H32:J32"/>
    <mergeCell ref="H39:N39"/>
    <mergeCell ref="C44:E44"/>
    <mergeCell ref="C45:E45"/>
    <mergeCell ref="F44:I44"/>
    <mergeCell ref="F45:I45"/>
    <mergeCell ref="J44:K44"/>
    <mergeCell ref="J45:K45"/>
    <mergeCell ref="E34:F34"/>
    <mergeCell ref="E39:F39"/>
    <mergeCell ref="E40:F40"/>
    <mergeCell ref="E41:F41"/>
    <mergeCell ref="H40:N40"/>
    <mergeCell ref="H41:N41"/>
    <mergeCell ref="E38:F38"/>
    <mergeCell ref="H38:N38"/>
    <mergeCell ref="H34:N34"/>
    <mergeCell ref="H35:N35"/>
    <mergeCell ref="E13:L13"/>
    <mergeCell ref="E14:L14"/>
    <mergeCell ref="E21:F21"/>
    <mergeCell ref="E22:F22"/>
    <mergeCell ref="C30:N30"/>
    <mergeCell ref="E23:F23"/>
    <mergeCell ref="E33:F33"/>
    <mergeCell ref="E32:F32"/>
    <mergeCell ref="E12:L12"/>
    <mergeCell ref="B3:N3"/>
    <mergeCell ref="B26:N26"/>
    <mergeCell ref="C7:N7"/>
    <mergeCell ref="E11:L11"/>
    <mergeCell ref="F10:L10"/>
  </mergeCells>
  <phoneticPr fontId="2"/>
  <dataValidations count="2">
    <dataValidation imeMode="halfAlpha" allowBlank="1" showInputMessage="1" showErrorMessage="1" sqref="F10" xr:uid="{00000000-0002-0000-0300-000000000000}"/>
    <dataValidation imeMode="halfKatakana" allowBlank="1" showInputMessage="1" showErrorMessage="1" sqref="E12:L12" xr:uid="{00000000-0002-0000-0300-000001000000}"/>
  </dataValidations>
  <pageMargins left="0.7" right="0.7" top="0.75" bottom="0.75" header="0.3" footer="0.3"/>
  <pageSetup paperSize="9" scale="7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I208"/>
  <sheetViews>
    <sheetView topLeftCell="A3" zoomScaleNormal="100" workbookViewId="0">
      <selection activeCell="N16" sqref="N16"/>
    </sheetView>
  </sheetViews>
  <sheetFormatPr defaultColWidth="8.625" defaultRowHeight="14.25"/>
  <cols>
    <col min="1" max="1" width="3.625" style="129" customWidth="1"/>
    <col min="2" max="2" width="8.625" style="129"/>
    <col min="3" max="3" width="10.875" style="129" customWidth="1"/>
    <col min="4" max="4" width="13.25" style="129" customWidth="1"/>
    <col min="5" max="8" width="10.875" style="129" customWidth="1"/>
    <col min="9" max="9" width="8.625" style="129" customWidth="1"/>
    <col min="10" max="16384" width="8.625" style="129"/>
  </cols>
  <sheetData>
    <row r="1" spans="1:9" hidden="1"/>
    <row r="2" spans="1:9" hidden="1"/>
    <row r="3" spans="1:9">
      <c r="A3" s="172"/>
      <c r="B3" s="172"/>
      <c r="C3" s="172"/>
      <c r="D3" s="172"/>
      <c r="E3" s="172"/>
      <c r="F3" s="172"/>
      <c r="G3" s="172"/>
      <c r="H3" s="173" t="s">
        <v>2656</v>
      </c>
      <c r="I3" s="172"/>
    </row>
    <row r="4" spans="1:9" ht="21" customHeight="1">
      <c r="A4" s="172"/>
      <c r="B4" s="172"/>
      <c r="C4" s="172"/>
      <c r="D4" s="172"/>
      <c r="E4" s="172"/>
      <c r="F4" s="172"/>
      <c r="G4" s="172"/>
      <c r="H4" s="174" t="s">
        <v>177</v>
      </c>
      <c r="I4" s="174" t="str">
        <f>IF('①申請書兼請求書（R7.1～R7.3版）'!M2="","",'①申請書兼請求書（R7.1～R7.3版）'!M2)</f>
        <v/>
      </c>
    </row>
    <row r="5" spans="1:9">
      <c r="A5" s="172"/>
      <c r="B5" s="172"/>
      <c r="C5" s="172"/>
      <c r="D5" s="172"/>
      <c r="E5" s="172"/>
      <c r="F5" s="172"/>
      <c r="G5" s="172"/>
      <c r="H5" s="172"/>
      <c r="I5" s="172"/>
    </row>
    <row r="6" spans="1:9">
      <c r="A6" s="172"/>
      <c r="B6" s="172"/>
      <c r="C6" s="172"/>
      <c r="D6" s="172"/>
      <c r="E6" s="172"/>
      <c r="F6" s="172"/>
      <c r="G6" s="172"/>
      <c r="H6" s="172"/>
      <c r="I6" s="172"/>
    </row>
    <row r="7" spans="1:9" ht="36.75" customHeight="1">
      <c r="A7" s="172"/>
      <c r="B7" s="172"/>
      <c r="C7" s="316" t="s">
        <v>2650</v>
      </c>
      <c r="D7" s="317"/>
      <c r="E7" s="317"/>
      <c r="F7" s="317"/>
      <c r="G7" s="317"/>
      <c r="H7" s="317"/>
      <c r="I7" s="172"/>
    </row>
    <row r="8" spans="1:9">
      <c r="A8" s="172"/>
      <c r="B8" s="172"/>
      <c r="C8" s="172"/>
      <c r="D8" s="172"/>
      <c r="E8" s="172"/>
      <c r="F8" s="172"/>
      <c r="G8" s="172"/>
      <c r="H8" s="172"/>
      <c r="I8" s="172"/>
    </row>
    <row r="9" spans="1:9" ht="21.95" customHeight="1">
      <c r="A9" s="172"/>
      <c r="B9" s="172"/>
      <c r="C9" s="172" t="s">
        <v>220</v>
      </c>
      <c r="D9" s="172"/>
      <c r="E9" s="172"/>
      <c r="F9" s="172"/>
      <c r="G9" s="172"/>
      <c r="H9" s="172"/>
      <c r="I9" s="172"/>
    </row>
    <row r="10" spans="1:9" ht="21.95" customHeight="1">
      <c r="A10" s="172"/>
      <c r="B10" s="172"/>
      <c r="C10" s="172" t="s">
        <v>2664</v>
      </c>
      <c r="D10" s="172"/>
      <c r="E10" s="172"/>
      <c r="F10" s="172"/>
      <c r="G10" s="172"/>
      <c r="H10" s="172"/>
      <c r="I10" s="172"/>
    </row>
    <row r="11" spans="1:9" ht="21.95" customHeight="1">
      <c r="A11" s="172"/>
      <c r="B11" s="172"/>
      <c r="C11" s="172"/>
      <c r="D11" s="172"/>
      <c r="E11" s="172"/>
      <c r="F11" s="172"/>
      <c r="G11" s="172"/>
      <c r="H11" s="172"/>
      <c r="I11" s="172"/>
    </row>
    <row r="12" spans="1:9" ht="21.95" customHeight="1">
      <c r="A12" s="172"/>
      <c r="B12" s="172"/>
      <c r="C12" s="175" t="s">
        <v>2698</v>
      </c>
      <c r="D12" s="176" t="str">
        <f>IF('①申請書兼請求書（R7.1～R7.3版）'!H10="","",'①申請書兼請求書（R7.1～R7.3版）'!H10)</f>
        <v/>
      </c>
      <c r="E12" s="172"/>
      <c r="F12" s="172"/>
      <c r="G12" s="172"/>
      <c r="H12" s="172"/>
      <c r="I12" s="172"/>
    </row>
    <row r="13" spans="1:9" ht="21.95" customHeight="1">
      <c r="A13" s="172"/>
      <c r="B13" s="172"/>
      <c r="C13" s="175" t="s">
        <v>18</v>
      </c>
      <c r="D13" s="176" t="str">
        <f>IF('①申請書兼請求書（R7.1～R7.3版）'!H11="","",'①申請書兼請求書（R7.1～R7.3版）'!H11)</f>
        <v/>
      </c>
      <c r="E13" s="172"/>
      <c r="F13" s="172"/>
      <c r="G13" s="172"/>
      <c r="H13" s="172"/>
      <c r="I13" s="172"/>
    </row>
    <row r="14" spans="1:9" ht="21.95" customHeight="1">
      <c r="A14" s="172"/>
      <c r="B14" s="172"/>
      <c r="C14" s="175"/>
      <c r="D14" s="176" t="str">
        <f>IF('①申請書兼請求書（R7.1～R7.3版）'!H9="","",'①申請書兼請求書（R7.1～R7.3版）'!H9)</f>
        <v/>
      </c>
      <c r="E14" s="172"/>
      <c r="F14" s="172"/>
      <c r="G14" s="172"/>
      <c r="H14" s="172"/>
      <c r="I14" s="172"/>
    </row>
    <row r="15" spans="1:9">
      <c r="A15" s="172"/>
      <c r="B15" s="172"/>
      <c r="C15" s="172"/>
      <c r="D15" s="172"/>
      <c r="E15" s="172"/>
      <c r="F15" s="172"/>
      <c r="G15" s="172"/>
      <c r="H15" s="172"/>
      <c r="I15" s="172"/>
    </row>
    <row r="16" spans="1:9">
      <c r="A16" s="172"/>
      <c r="B16" s="172"/>
      <c r="C16" s="172"/>
      <c r="D16" s="172"/>
      <c r="E16" s="172"/>
      <c r="F16" s="172"/>
      <c r="G16" s="172"/>
      <c r="H16" s="172"/>
      <c r="I16" s="172"/>
    </row>
    <row r="17" spans="1:9" ht="32.1" customHeight="1">
      <c r="A17" s="172"/>
      <c r="B17" s="177"/>
      <c r="C17" s="311" t="s">
        <v>2646</v>
      </c>
      <c r="D17" s="312"/>
      <c r="E17" s="313"/>
      <c r="F17" s="314"/>
      <c r="G17" s="314"/>
      <c r="H17" s="315"/>
      <c r="I17" s="178"/>
    </row>
    <row r="18" spans="1:9">
      <c r="A18" s="172"/>
      <c r="B18" s="177"/>
      <c r="C18" s="179"/>
      <c r="D18" s="179"/>
      <c r="E18" s="179"/>
      <c r="F18" s="179"/>
      <c r="G18" s="179"/>
      <c r="H18" s="179"/>
      <c r="I18" s="178"/>
    </row>
    <row r="19" spans="1:9">
      <c r="A19" s="172"/>
      <c r="B19" s="177"/>
      <c r="C19" s="179"/>
      <c r="D19" s="179"/>
      <c r="E19" s="179"/>
      <c r="F19" s="179"/>
      <c r="G19" s="179"/>
      <c r="H19" s="179"/>
      <c r="I19" s="178"/>
    </row>
    <row r="20" spans="1:9">
      <c r="A20" s="172"/>
      <c r="B20" s="177"/>
      <c r="C20" s="179"/>
      <c r="D20" s="179"/>
      <c r="E20" s="179"/>
      <c r="F20" s="179"/>
      <c r="G20" s="179"/>
      <c r="H20" s="179"/>
      <c r="I20" s="178"/>
    </row>
    <row r="21" spans="1:9">
      <c r="A21" s="172"/>
      <c r="B21" s="177"/>
      <c r="C21" s="179"/>
      <c r="D21" s="179"/>
      <c r="E21" s="179"/>
      <c r="F21" s="179"/>
      <c r="G21" s="179"/>
      <c r="H21" s="179"/>
      <c r="I21" s="178"/>
    </row>
    <row r="22" spans="1:9">
      <c r="A22" s="172"/>
      <c r="B22" s="177"/>
      <c r="C22" s="179"/>
      <c r="D22" s="179"/>
      <c r="E22" s="179"/>
      <c r="F22" s="179"/>
      <c r="G22" s="179"/>
      <c r="H22" s="179"/>
      <c r="I22" s="178"/>
    </row>
    <row r="23" spans="1:9">
      <c r="A23" s="172"/>
      <c r="B23" s="177"/>
      <c r="C23" s="179"/>
      <c r="D23" s="179"/>
      <c r="E23" s="179"/>
      <c r="F23" s="179"/>
      <c r="G23" s="179"/>
      <c r="H23" s="179"/>
      <c r="I23" s="178"/>
    </row>
    <row r="24" spans="1:9">
      <c r="A24" s="172"/>
      <c r="B24" s="177"/>
      <c r="C24" s="179"/>
      <c r="D24" s="179"/>
      <c r="E24" s="179"/>
      <c r="F24" s="179"/>
      <c r="G24" s="179"/>
      <c r="H24" s="179"/>
      <c r="I24" s="178"/>
    </row>
    <row r="25" spans="1:9">
      <c r="A25" s="172"/>
      <c r="B25" s="177"/>
      <c r="C25" s="179"/>
      <c r="D25" s="179"/>
      <c r="E25" s="179"/>
      <c r="F25" s="179"/>
      <c r="G25" s="179"/>
      <c r="H25" s="179"/>
      <c r="I25" s="178"/>
    </row>
    <row r="26" spans="1:9">
      <c r="A26" s="172"/>
      <c r="B26" s="177"/>
      <c r="C26" s="179"/>
      <c r="D26" s="179"/>
      <c r="E26" s="179"/>
      <c r="F26" s="179"/>
      <c r="G26" s="179"/>
      <c r="H26" s="179"/>
      <c r="I26" s="178"/>
    </row>
    <row r="27" spans="1:9">
      <c r="A27" s="172"/>
      <c r="B27" s="177"/>
      <c r="C27" s="179"/>
      <c r="D27" s="179"/>
      <c r="E27" s="179"/>
      <c r="F27" s="179"/>
      <c r="G27" s="179"/>
      <c r="H27" s="179"/>
      <c r="I27" s="178"/>
    </row>
    <row r="28" spans="1:9">
      <c r="A28" s="172"/>
      <c r="B28" s="177"/>
      <c r="C28" s="179"/>
      <c r="D28" s="179"/>
      <c r="E28" s="179"/>
      <c r="F28" s="179"/>
      <c r="G28" s="179"/>
      <c r="H28" s="179"/>
      <c r="I28" s="178"/>
    </row>
    <row r="29" spans="1:9">
      <c r="A29" s="172"/>
      <c r="B29" s="177"/>
      <c r="C29" s="179"/>
      <c r="D29" s="179"/>
      <c r="E29" s="179"/>
      <c r="F29" s="179"/>
      <c r="G29" s="179"/>
      <c r="H29" s="179"/>
      <c r="I29" s="178"/>
    </row>
    <row r="30" spans="1:9">
      <c r="A30" s="172"/>
      <c r="B30" s="177"/>
      <c r="C30" s="179"/>
      <c r="D30" s="179"/>
      <c r="E30" s="179"/>
      <c r="F30" s="179"/>
      <c r="G30" s="179"/>
      <c r="H30" s="179"/>
      <c r="I30" s="178"/>
    </row>
    <row r="31" spans="1:9">
      <c r="A31" s="172"/>
      <c r="B31" s="177"/>
      <c r="C31" s="179"/>
      <c r="D31" s="179"/>
      <c r="E31" s="179"/>
      <c r="F31" s="179"/>
      <c r="G31" s="179"/>
      <c r="H31" s="179"/>
      <c r="I31" s="178"/>
    </row>
    <row r="32" spans="1:9">
      <c r="A32" s="172"/>
      <c r="B32" s="177"/>
      <c r="C32" s="179"/>
      <c r="D32" s="179"/>
      <c r="E32" s="179"/>
      <c r="F32" s="179"/>
      <c r="G32" s="179"/>
      <c r="H32" s="179"/>
      <c r="I32" s="178"/>
    </row>
    <row r="33" spans="1:9">
      <c r="A33" s="172"/>
      <c r="B33" s="177"/>
      <c r="C33" s="179"/>
      <c r="D33" s="179"/>
      <c r="E33" s="179"/>
      <c r="F33" s="179"/>
      <c r="G33" s="179"/>
      <c r="H33" s="179"/>
      <c r="I33" s="178"/>
    </row>
    <row r="34" spans="1:9">
      <c r="A34" s="172"/>
      <c r="B34" s="177"/>
      <c r="C34" s="179"/>
      <c r="D34" s="179"/>
      <c r="E34" s="179"/>
      <c r="F34" s="179"/>
      <c r="G34" s="179"/>
      <c r="H34" s="179"/>
      <c r="I34" s="178"/>
    </row>
    <row r="35" spans="1:9">
      <c r="A35" s="172"/>
      <c r="B35" s="177"/>
      <c r="C35" s="179"/>
      <c r="D35" s="179"/>
      <c r="E35" s="179"/>
      <c r="F35" s="179"/>
      <c r="G35" s="179"/>
      <c r="H35" s="179"/>
      <c r="I35" s="178"/>
    </row>
    <row r="36" spans="1:9">
      <c r="A36" s="172"/>
      <c r="B36" s="177"/>
      <c r="C36" s="179"/>
      <c r="D36" s="179"/>
      <c r="E36" s="179"/>
      <c r="F36" s="179"/>
      <c r="G36" s="179"/>
      <c r="H36" s="179"/>
      <c r="I36" s="178"/>
    </row>
    <row r="37" spans="1:9">
      <c r="A37" s="172"/>
      <c r="B37" s="177"/>
      <c r="C37" s="179"/>
      <c r="D37" s="179"/>
      <c r="E37" s="179"/>
      <c r="F37" s="179"/>
      <c r="G37" s="179"/>
      <c r="H37" s="179"/>
      <c r="I37" s="178"/>
    </row>
    <row r="38" spans="1:9">
      <c r="A38" s="172"/>
      <c r="B38" s="177"/>
      <c r="C38" s="179"/>
      <c r="D38" s="179"/>
      <c r="E38" s="179"/>
      <c r="F38" s="179"/>
      <c r="G38" s="179"/>
      <c r="H38" s="179"/>
      <c r="I38" s="178"/>
    </row>
    <row r="39" spans="1:9">
      <c r="A39" s="172"/>
      <c r="B39" s="177"/>
      <c r="C39" s="179"/>
      <c r="D39" s="179"/>
      <c r="E39" s="179"/>
      <c r="F39" s="179"/>
      <c r="G39" s="179"/>
      <c r="H39" s="179"/>
      <c r="I39" s="178"/>
    </row>
    <row r="40" spans="1:9">
      <c r="A40" s="172"/>
      <c r="B40" s="177"/>
      <c r="C40" s="179"/>
      <c r="D40" s="179"/>
      <c r="E40" s="179"/>
      <c r="F40" s="179"/>
      <c r="G40" s="179"/>
      <c r="H40" s="179"/>
      <c r="I40" s="178"/>
    </row>
    <row r="41" spans="1:9">
      <c r="A41" s="172"/>
      <c r="B41" s="177"/>
      <c r="C41" s="179"/>
      <c r="D41" s="179"/>
      <c r="E41" s="179"/>
      <c r="F41" s="179"/>
      <c r="G41" s="179"/>
      <c r="H41" s="179"/>
      <c r="I41" s="178"/>
    </row>
    <row r="42" spans="1:9">
      <c r="A42" s="172"/>
      <c r="B42" s="177"/>
      <c r="C42" s="179"/>
      <c r="D42" s="179"/>
      <c r="E42" s="179"/>
      <c r="F42" s="179"/>
      <c r="G42" s="179"/>
      <c r="H42" s="179"/>
      <c r="I42" s="178"/>
    </row>
    <row r="43" spans="1:9">
      <c r="A43" s="172"/>
      <c r="B43" s="177"/>
      <c r="C43" s="179"/>
      <c r="D43" s="179"/>
      <c r="E43" s="179"/>
      <c r="F43" s="179"/>
      <c r="G43" s="179"/>
      <c r="H43" s="179"/>
      <c r="I43" s="178"/>
    </row>
    <row r="44" spans="1:9">
      <c r="A44" s="172"/>
      <c r="B44" s="177"/>
      <c r="C44" s="179"/>
      <c r="D44" s="179"/>
      <c r="E44" s="179"/>
      <c r="F44" s="179"/>
      <c r="G44" s="179"/>
      <c r="H44" s="179"/>
      <c r="I44" s="178"/>
    </row>
    <row r="45" spans="1:9">
      <c r="A45" s="172"/>
      <c r="B45" s="177"/>
      <c r="C45" s="179"/>
      <c r="D45" s="179"/>
      <c r="E45" s="179"/>
      <c r="F45" s="179"/>
      <c r="G45" s="179"/>
      <c r="H45" s="179"/>
      <c r="I45" s="178"/>
    </row>
    <row r="46" spans="1:9">
      <c r="A46" s="172"/>
      <c r="B46" s="177"/>
      <c r="C46" s="179"/>
      <c r="D46" s="179"/>
      <c r="E46" s="179"/>
      <c r="F46" s="179"/>
      <c r="G46" s="179"/>
      <c r="H46" s="179"/>
      <c r="I46" s="178"/>
    </row>
    <row r="47" spans="1:9">
      <c r="A47" s="172"/>
      <c r="B47" s="177"/>
      <c r="C47" s="179"/>
      <c r="D47" s="179"/>
      <c r="E47" s="179"/>
      <c r="F47" s="179"/>
      <c r="G47" s="179"/>
      <c r="H47" s="179"/>
      <c r="I47" s="178"/>
    </row>
    <row r="48" spans="1:9">
      <c r="A48" s="172"/>
      <c r="B48" s="177"/>
      <c r="C48" s="179"/>
      <c r="D48" s="179"/>
      <c r="E48" s="179"/>
      <c r="F48" s="179"/>
      <c r="G48" s="179"/>
      <c r="H48" s="179"/>
      <c r="I48" s="178"/>
    </row>
    <row r="49" spans="1:9">
      <c r="A49" s="172"/>
      <c r="B49" s="177"/>
      <c r="C49" s="179"/>
      <c r="D49" s="179"/>
      <c r="E49" s="179"/>
      <c r="F49" s="179"/>
      <c r="G49" s="179"/>
      <c r="H49" s="179"/>
      <c r="I49" s="178"/>
    </row>
    <row r="50" spans="1:9">
      <c r="A50" s="172"/>
      <c r="B50" s="177"/>
      <c r="C50" s="179"/>
      <c r="D50" s="179"/>
      <c r="E50" s="179"/>
      <c r="F50" s="179"/>
      <c r="G50" s="179"/>
      <c r="H50" s="179"/>
      <c r="I50" s="178"/>
    </row>
    <row r="51" spans="1:9">
      <c r="A51" s="172"/>
      <c r="B51" s="177"/>
      <c r="C51" s="180"/>
      <c r="D51" s="180"/>
      <c r="E51" s="180"/>
      <c r="F51" s="180"/>
      <c r="G51" s="180"/>
      <c r="H51" s="180"/>
      <c r="I51" s="178"/>
    </row>
    <row r="52" spans="1:9">
      <c r="A52" s="172"/>
      <c r="B52" s="172"/>
      <c r="C52" s="172"/>
      <c r="D52" s="172"/>
      <c r="E52" s="172"/>
      <c r="F52" s="172"/>
      <c r="G52" s="172"/>
      <c r="H52" s="172"/>
      <c r="I52" s="172"/>
    </row>
    <row r="53" spans="1:9">
      <c r="A53" s="172"/>
      <c r="B53" s="172"/>
      <c r="C53" s="172"/>
      <c r="D53" s="172"/>
      <c r="E53" s="172"/>
      <c r="F53" s="172"/>
      <c r="G53" s="172"/>
      <c r="H53" s="173" t="s">
        <v>2656</v>
      </c>
      <c r="I53" s="172"/>
    </row>
    <row r="54" spans="1:9" ht="21" customHeight="1">
      <c r="A54" s="172"/>
      <c r="B54" s="172"/>
      <c r="C54" s="172"/>
      <c r="D54" s="172"/>
      <c r="E54" s="172"/>
      <c r="F54" s="172"/>
      <c r="G54" s="172"/>
      <c r="H54" s="174" t="s">
        <v>177</v>
      </c>
      <c r="I54" s="174" t="str">
        <f>$I$4</f>
        <v/>
      </c>
    </row>
    <row r="55" spans="1:9">
      <c r="A55" s="172"/>
      <c r="B55" s="172"/>
      <c r="C55" s="172"/>
      <c r="D55" s="172"/>
      <c r="E55" s="172"/>
      <c r="F55" s="172"/>
      <c r="G55" s="172"/>
      <c r="H55" s="172"/>
      <c r="I55" s="172"/>
    </row>
    <row r="56" spans="1:9">
      <c r="A56" s="172"/>
      <c r="B56" s="172"/>
      <c r="C56" s="172"/>
      <c r="D56" s="172"/>
      <c r="E56" s="172"/>
      <c r="F56" s="172"/>
      <c r="G56" s="172"/>
      <c r="H56" s="172"/>
      <c r="I56" s="172"/>
    </row>
    <row r="57" spans="1:9" ht="36.75" customHeight="1">
      <c r="A57" s="172"/>
      <c r="B57" s="172"/>
      <c r="C57" s="316" t="s">
        <v>2650</v>
      </c>
      <c r="D57" s="317"/>
      <c r="E57" s="317"/>
      <c r="F57" s="317"/>
      <c r="G57" s="317"/>
      <c r="H57" s="317"/>
      <c r="I57" s="172"/>
    </row>
    <row r="58" spans="1:9">
      <c r="A58" s="172"/>
      <c r="B58" s="172"/>
      <c r="C58" s="172"/>
      <c r="D58" s="172"/>
      <c r="E58" s="172"/>
      <c r="F58" s="172"/>
      <c r="G58" s="172"/>
      <c r="H58" s="172"/>
      <c r="I58" s="172"/>
    </row>
    <row r="59" spans="1:9" ht="21.95" customHeight="1">
      <c r="A59" s="172"/>
      <c r="B59" s="172"/>
      <c r="C59" s="172" t="s">
        <v>220</v>
      </c>
      <c r="D59" s="172"/>
      <c r="E59" s="172"/>
      <c r="F59" s="172"/>
      <c r="G59" s="172"/>
      <c r="H59" s="172"/>
      <c r="I59" s="172"/>
    </row>
    <row r="60" spans="1:9" ht="21.95" customHeight="1">
      <c r="A60" s="172"/>
      <c r="B60" s="172"/>
      <c r="C60" s="172" t="s">
        <v>2664</v>
      </c>
      <c r="D60" s="172"/>
      <c r="E60" s="172"/>
      <c r="F60" s="172"/>
      <c r="G60" s="172"/>
      <c r="H60" s="172"/>
      <c r="I60" s="172"/>
    </row>
    <row r="61" spans="1:9" ht="21.95" customHeight="1">
      <c r="A61" s="172"/>
      <c r="B61" s="172"/>
      <c r="C61" s="172"/>
      <c r="D61" s="172"/>
      <c r="E61" s="172"/>
      <c r="F61" s="172"/>
      <c r="G61" s="172"/>
      <c r="H61" s="172"/>
      <c r="I61" s="172"/>
    </row>
    <row r="62" spans="1:9" ht="21.95" customHeight="1">
      <c r="A62" s="172"/>
      <c r="B62" s="172"/>
      <c r="C62" s="175" t="s">
        <v>211</v>
      </c>
      <c r="D62" s="176" t="str">
        <f>$D$12</f>
        <v/>
      </c>
      <c r="E62" s="172"/>
      <c r="F62" s="172"/>
      <c r="G62" s="172"/>
      <c r="H62" s="172"/>
      <c r="I62" s="172"/>
    </row>
    <row r="63" spans="1:9" ht="21.95" customHeight="1">
      <c r="A63" s="172"/>
      <c r="B63" s="172"/>
      <c r="C63" s="175" t="s">
        <v>18</v>
      </c>
      <c r="D63" s="176" t="str">
        <f>$D$13</f>
        <v/>
      </c>
      <c r="E63" s="172"/>
      <c r="F63" s="172"/>
      <c r="G63" s="172"/>
      <c r="H63" s="172"/>
      <c r="I63" s="172"/>
    </row>
    <row r="64" spans="1:9" ht="21.95" customHeight="1">
      <c r="A64" s="172"/>
      <c r="B64" s="172"/>
      <c r="C64" s="175"/>
      <c r="D64" s="176" t="str">
        <f>$D$14</f>
        <v/>
      </c>
      <c r="E64" s="172"/>
      <c r="F64" s="172"/>
      <c r="G64" s="172"/>
      <c r="H64" s="172"/>
      <c r="I64" s="172"/>
    </row>
    <row r="65" spans="1:9">
      <c r="A65" s="172"/>
      <c r="B65" s="172"/>
      <c r="C65" s="172"/>
      <c r="D65" s="172"/>
      <c r="E65" s="172"/>
      <c r="F65" s="172"/>
      <c r="G65" s="172"/>
      <c r="H65" s="172"/>
      <c r="I65" s="172"/>
    </row>
    <row r="66" spans="1:9">
      <c r="A66" s="172"/>
      <c r="B66" s="172"/>
      <c r="C66" s="172"/>
      <c r="D66" s="172"/>
      <c r="E66" s="172"/>
      <c r="F66" s="172"/>
      <c r="G66" s="172"/>
      <c r="H66" s="172"/>
      <c r="I66" s="172"/>
    </row>
    <row r="67" spans="1:9" ht="32.1" customHeight="1">
      <c r="A67" s="172"/>
      <c r="B67" s="177"/>
      <c r="C67" s="311" t="s">
        <v>2647</v>
      </c>
      <c r="D67" s="312"/>
      <c r="E67" s="313"/>
      <c r="F67" s="314"/>
      <c r="G67" s="314"/>
      <c r="H67" s="315"/>
      <c r="I67" s="178"/>
    </row>
    <row r="68" spans="1:9">
      <c r="A68" s="172"/>
      <c r="B68" s="177"/>
      <c r="C68" s="179"/>
      <c r="D68" s="179"/>
      <c r="E68" s="179"/>
      <c r="F68" s="179"/>
      <c r="G68" s="179"/>
      <c r="H68" s="179"/>
      <c r="I68" s="178"/>
    </row>
    <row r="69" spans="1:9">
      <c r="A69" s="172"/>
      <c r="B69" s="177"/>
      <c r="C69" s="179"/>
      <c r="D69" s="179"/>
      <c r="E69" s="179"/>
      <c r="F69" s="179"/>
      <c r="G69" s="179"/>
      <c r="H69" s="179"/>
      <c r="I69" s="178"/>
    </row>
    <row r="70" spans="1:9">
      <c r="A70" s="172"/>
      <c r="B70" s="177"/>
      <c r="C70" s="179"/>
      <c r="D70" s="179"/>
      <c r="E70" s="179"/>
      <c r="F70" s="179"/>
      <c r="G70" s="179"/>
      <c r="H70" s="179"/>
      <c r="I70" s="178"/>
    </row>
    <row r="71" spans="1:9">
      <c r="A71" s="172"/>
      <c r="B71" s="177"/>
      <c r="C71" s="179"/>
      <c r="D71" s="179"/>
      <c r="E71" s="179"/>
      <c r="F71" s="179"/>
      <c r="G71" s="179"/>
      <c r="H71" s="179"/>
      <c r="I71" s="178"/>
    </row>
    <row r="72" spans="1:9">
      <c r="A72" s="172"/>
      <c r="B72" s="177"/>
      <c r="C72" s="179"/>
      <c r="D72" s="179"/>
      <c r="E72" s="179"/>
      <c r="F72" s="179"/>
      <c r="G72" s="179"/>
      <c r="H72" s="179"/>
      <c r="I72" s="178"/>
    </row>
    <row r="73" spans="1:9">
      <c r="A73" s="172"/>
      <c r="B73" s="177"/>
      <c r="C73" s="179"/>
      <c r="D73" s="179"/>
      <c r="E73" s="179"/>
      <c r="F73" s="179"/>
      <c r="G73" s="179"/>
      <c r="H73" s="179"/>
      <c r="I73" s="178"/>
    </row>
    <row r="74" spans="1:9">
      <c r="A74" s="172"/>
      <c r="B74" s="177"/>
      <c r="C74" s="179"/>
      <c r="D74" s="179"/>
      <c r="E74" s="179"/>
      <c r="F74" s="179"/>
      <c r="G74" s="179"/>
      <c r="H74" s="179"/>
      <c r="I74" s="178"/>
    </row>
    <row r="75" spans="1:9">
      <c r="A75" s="172"/>
      <c r="B75" s="177"/>
      <c r="C75" s="179"/>
      <c r="D75" s="179"/>
      <c r="E75" s="179"/>
      <c r="F75" s="179"/>
      <c r="G75" s="179"/>
      <c r="H75" s="179"/>
      <c r="I75" s="178"/>
    </row>
    <row r="76" spans="1:9">
      <c r="A76" s="172"/>
      <c r="B76" s="177"/>
      <c r="C76" s="179"/>
      <c r="D76" s="179"/>
      <c r="E76" s="179"/>
      <c r="F76" s="179"/>
      <c r="G76" s="179"/>
      <c r="H76" s="179"/>
      <c r="I76" s="178"/>
    </row>
    <row r="77" spans="1:9">
      <c r="A77" s="172"/>
      <c r="B77" s="177"/>
      <c r="C77" s="179"/>
      <c r="D77" s="179"/>
      <c r="E77" s="179"/>
      <c r="F77" s="179"/>
      <c r="G77" s="179"/>
      <c r="H77" s="179"/>
      <c r="I77" s="178"/>
    </row>
    <row r="78" spans="1:9">
      <c r="A78" s="172"/>
      <c r="B78" s="177"/>
      <c r="C78" s="179"/>
      <c r="D78" s="179"/>
      <c r="E78" s="179"/>
      <c r="F78" s="179"/>
      <c r="G78" s="179"/>
      <c r="H78" s="179"/>
      <c r="I78" s="178"/>
    </row>
    <row r="79" spans="1:9">
      <c r="A79" s="172"/>
      <c r="B79" s="177"/>
      <c r="C79" s="179"/>
      <c r="D79" s="179"/>
      <c r="E79" s="179"/>
      <c r="F79" s="179"/>
      <c r="G79" s="179"/>
      <c r="H79" s="179"/>
      <c r="I79" s="178"/>
    </row>
    <row r="80" spans="1:9">
      <c r="A80" s="172"/>
      <c r="B80" s="177"/>
      <c r="C80" s="179"/>
      <c r="D80" s="179"/>
      <c r="E80" s="179"/>
      <c r="F80" s="179"/>
      <c r="G80" s="179"/>
      <c r="H80" s="179"/>
      <c r="I80" s="178"/>
    </row>
    <row r="81" spans="1:9">
      <c r="A81" s="172"/>
      <c r="B81" s="177"/>
      <c r="C81" s="179"/>
      <c r="D81" s="179"/>
      <c r="E81" s="179"/>
      <c r="F81" s="179"/>
      <c r="G81" s="179"/>
      <c r="H81" s="179"/>
      <c r="I81" s="178"/>
    </row>
    <row r="82" spans="1:9">
      <c r="A82" s="172"/>
      <c r="B82" s="177"/>
      <c r="C82" s="179"/>
      <c r="D82" s="179"/>
      <c r="E82" s="179"/>
      <c r="F82" s="179"/>
      <c r="G82" s="179"/>
      <c r="H82" s="179"/>
      <c r="I82" s="178"/>
    </row>
    <row r="83" spans="1:9">
      <c r="A83" s="172"/>
      <c r="B83" s="177"/>
      <c r="C83" s="179"/>
      <c r="D83" s="179"/>
      <c r="E83" s="179"/>
      <c r="F83" s="179"/>
      <c r="G83" s="179"/>
      <c r="H83" s="179"/>
      <c r="I83" s="178"/>
    </row>
    <row r="84" spans="1:9">
      <c r="A84" s="172"/>
      <c r="B84" s="177"/>
      <c r="C84" s="179"/>
      <c r="D84" s="179"/>
      <c r="E84" s="179"/>
      <c r="F84" s="179"/>
      <c r="G84" s="179"/>
      <c r="H84" s="179"/>
      <c r="I84" s="178"/>
    </row>
    <row r="85" spans="1:9">
      <c r="A85" s="172"/>
      <c r="B85" s="177"/>
      <c r="C85" s="179"/>
      <c r="D85" s="179"/>
      <c r="E85" s="179"/>
      <c r="F85" s="179"/>
      <c r="G85" s="179"/>
      <c r="H85" s="179"/>
      <c r="I85" s="178"/>
    </row>
    <row r="86" spans="1:9">
      <c r="A86" s="172"/>
      <c r="B86" s="177"/>
      <c r="C86" s="179"/>
      <c r="D86" s="179"/>
      <c r="E86" s="179"/>
      <c r="F86" s="179"/>
      <c r="G86" s="179"/>
      <c r="H86" s="179"/>
      <c r="I86" s="178"/>
    </row>
    <row r="87" spans="1:9">
      <c r="A87" s="172"/>
      <c r="B87" s="177"/>
      <c r="C87" s="179"/>
      <c r="D87" s="179"/>
      <c r="E87" s="179"/>
      <c r="F87" s="179"/>
      <c r="G87" s="179"/>
      <c r="H87" s="179"/>
      <c r="I87" s="178"/>
    </row>
    <row r="88" spans="1:9">
      <c r="A88" s="172"/>
      <c r="B88" s="177"/>
      <c r="C88" s="179"/>
      <c r="D88" s="179"/>
      <c r="E88" s="179"/>
      <c r="F88" s="179"/>
      <c r="G88" s="179"/>
      <c r="H88" s="179"/>
      <c r="I88" s="178"/>
    </row>
    <row r="89" spans="1:9">
      <c r="A89" s="172"/>
      <c r="B89" s="177"/>
      <c r="C89" s="179"/>
      <c r="D89" s="179"/>
      <c r="E89" s="179"/>
      <c r="F89" s="179"/>
      <c r="G89" s="179"/>
      <c r="H89" s="179"/>
      <c r="I89" s="178"/>
    </row>
    <row r="90" spans="1:9">
      <c r="A90" s="172"/>
      <c r="B90" s="177"/>
      <c r="C90" s="179"/>
      <c r="D90" s="179"/>
      <c r="E90" s="179"/>
      <c r="F90" s="179"/>
      <c r="G90" s="179"/>
      <c r="H90" s="179"/>
      <c r="I90" s="178"/>
    </row>
    <row r="91" spans="1:9">
      <c r="A91" s="172"/>
      <c r="B91" s="177"/>
      <c r="C91" s="179"/>
      <c r="D91" s="179"/>
      <c r="E91" s="179"/>
      <c r="F91" s="179"/>
      <c r="G91" s="179"/>
      <c r="H91" s="179"/>
      <c r="I91" s="178"/>
    </row>
    <row r="92" spans="1:9">
      <c r="A92" s="172"/>
      <c r="B92" s="177"/>
      <c r="C92" s="179"/>
      <c r="D92" s="179"/>
      <c r="E92" s="179"/>
      <c r="F92" s="179"/>
      <c r="G92" s="179"/>
      <c r="H92" s="179"/>
      <c r="I92" s="178"/>
    </row>
    <row r="93" spans="1:9">
      <c r="A93" s="172"/>
      <c r="B93" s="177"/>
      <c r="C93" s="179"/>
      <c r="D93" s="179"/>
      <c r="E93" s="179"/>
      <c r="F93" s="179"/>
      <c r="G93" s="179"/>
      <c r="H93" s="179"/>
      <c r="I93" s="178"/>
    </row>
    <row r="94" spans="1:9">
      <c r="A94" s="172"/>
      <c r="B94" s="177"/>
      <c r="C94" s="179"/>
      <c r="D94" s="179"/>
      <c r="E94" s="179"/>
      <c r="F94" s="179"/>
      <c r="G94" s="179"/>
      <c r="H94" s="179"/>
      <c r="I94" s="178"/>
    </row>
    <row r="95" spans="1:9">
      <c r="A95" s="172"/>
      <c r="B95" s="177"/>
      <c r="C95" s="179"/>
      <c r="D95" s="179"/>
      <c r="E95" s="179"/>
      <c r="F95" s="179"/>
      <c r="G95" s="179"/>
      <c r="H95" s="179"/>
      <c r="I95" s="178"/>
    </row>
    <row r="96" spans="1:9">
      <c r="A96" s="172"/>
      <c r="B96" s="177"/>
      <c r="C96" s="179"/>
      <c r="D96" s="179"/>
      <c r="E96" s="179"/>
      <c r="F96" s="179"/>
      <c r="G96" s="179"/>
      <c r="H96" s="179"/>
      <c r="I96" s="178"/>
    </row>
    <row r="97" spans="1:9">
      <c r="A97" s="172"/>
      <c r="B97" s="177"/>
      <c r="C97" s="179"/>
      <c r="D97" s="179"/>
      <c r="E97" s="179"/>
      <c r="F97" s="179"/>
      <c r="G97" s="179"/>
      <c r="H97" s="179"/>
      <c r="I97" s="178"/>
    </row>
    <row r="98" spans="1:9">
      <c r="A98" s="172"/>
      <c r="B98" s="177"/>
      <c r="C98" s="179"/>
      <c r="D98" s="179"/>
      <c r="E98" s="179"/>
      <c r="F98" s="179"/>
      <c r="G98" s="179"/>
      <c r="H98" s="179"/>
      <c r="I98" s="178"/>
    </row>
    <row r="99" spans="1:9">
      <c r="A99" s="172"/>
      <c r="B99" s="177"/>
      <c r="C99" s="179"/>
      <c r="D99" s="179"/>
      <c r="E99" s="179"/>
      <c r="F99" s="179"/>
      <c r="G99" s="179"/>
      <c r="H99" s="179"/>
      <c r="I99" s="178"/>
    </row>
    <row r="100" spans="1:9">
      <c r="A100" s="172"/>
      <c r="B100" s="177"/>
      <c r="C100" s="179"/>
      <c r="D100" s="179"/>
      <c r="E100" s="179"/>
      <c r="F100" s="179"/>
      <c r="G100" s="179"/>
      <c r="H100" s="179"/>
      <c r="I100" s="178"/>
    </row>
    <row r="101" spans="1:9">
      <c r="A101" s="172"/>
      <c r="B101" s="177"/>
      <c r="C101" s="180"/>
      <c r="D101" s="180"/>
      <c r="E101" s="180"/>
      <c r="F101" s="180"/>
      <c r="G101" s="180"/>
      <c r="H101" s="180"/>
      <c r="I101" s="178"/>
    </row>
    <row r="102" spans="1:9">
      <c r="A102" s="172"/>
      <c r="B102" s="172"/>
      <c r="C102" s="172"/>
      <c r="D102" s="172"/>
      <c r="E102" s="172"/>
      <c r="F102" s="172"/>
      <c r="G102" s="172"/>
      <c r="H102" s="172"/>
      <c r="I102" s="172"/>
    </row>
    <row r="103" spans="1:9">
      <c r="A103" s="172"/>
      <c r="B103" s="172"/>
      <c r="C103" s="172"/>
      <c r="D103" s="172"/>
      <c r="E103" s="172"/>
      <c r="F103" s="172"/>
      <c r="G103" s="172"/>
      <c r="H103" s="173" t="s">
        <v>2656</v>
      </c>
      <c r="I103" s="172"/>
    </row>
    <row r="104" spans="1:9" ht="21" customHeight="1">
      <c r="A104" s="172"/>
      <c r="B104" s="172"/>
      <c r="C104" s="172"/>
      <c r="D104" s="172"/>
      <c r="E104" s="172"/>
      <c r="F104" s="172"/>
      <c r="G104" s="172"/>
      <c r="H104" s="174" t="s">
        <v>177</v>
      </c>
      <c r="I104" s="174" t="str">
        <f>$I$4</f>
        <v/>
      </c>
    </row>
    <row r="105" spans="1:9">
      <c r="A105" s="172"/>
      <c r="B105" s="172"/>
      <c r="C105" s="172"/>
      <c r="D105" s="172"/>
      <c r="E105" s="172"/>
      <c r="F105" s="172"/>
      <c r="G105" s="172"/>
      <c r="H105" s="172"/>
      <c r="I105" s="172"/>
    </row>
    <row r="106" spans="1:9">
      <c r="A106" s="172"/>
      <c r="B106" s="172"/>
      <c r="C106" s="172"/>
      <c r="D106" s="172"/>
      <c r="E106" s="172"/>
      <c r="F106" s="172"/>
      <c r="G106" s="172"/>
      <c r="H106" s="172"/>
      <c r="I106" s="172"/>
    </row>
    <row r="107" spans="1:9" ht="36.75" customHeight="1">
      <c r="A107" s="172"/>
      <c r="B107" s="172"/>
      <c r="C107" s="316" t="s">
        <v>2650</v>
      </c>
      <c r="D107" s="317"/>
      <c r="E107" s="317"/>
      <c r="F107" s="317"/>
      <c r="G107" s="317"/>
      <c r="H107" s="317"/>
      <c r="I107" s="172"/>
    </row>
    <row r="108" spans="1:9">
      <c r="A108" s="172"/>
      <c r="B108" s="172"/>
      <c r="C108" s="172"/>
      <c r="D108" s="172"/>
      <c r="E108" s="172"/>
      <c r="F108" s="172"/>
      <c r="G108" s="172"/>
      <c r="H108" s="172"/>
      <c r="I108" s="172"/>
    </row>
    <row r="109" spans="1:9" ht="21.95" customHeight="1">
      <c r="A109" s="172"/>
      <c r="B109" s="172"/>
      <c r="C109" s="172" t="s">
        <v>220</v>
      </c>
      <c r="D109" s="172"/>
      <c r="E109" s="172"/>
      <c r="F109" s="172"/>
      <c r="G109" s="172"/>
      <c r="H109" s="172"/>
      <c r="I109" s="172"/>
    </row>
    <row r="110" spans="1:9" ht="21.95" customHeight="1">
      <c r="A110" s="172"/>
      <c r="B110" s="172"/>
      <c r="C110" s="172" t="s">
        <v>2664</v>
      </c>
      <c r="D110" s="172"/>
      <c r="E110" s="172"/>
      <c r="F110" s="172"/>
      <c r="G110" s="172"/>
      <c r="H110" s="172"/>
      <c r="I110" s="172"/>
    </row>
    <row r="111" spans="1:9" ht="21.95" customHeight="1">
      <c r="A111" s="172"/>
      <c r="B111" s="172"/>
      <c r="C111" s="172"/>
      <c r="D111" s="172"/>
      <c r="E111" s="172"/>
      <c r="F111" s="172"/>
      <c r="G111" s="172"/>
      <c r="H111" s="172"/>
      <c r="I111" s="172"/>
    </row>
    <row r="112" spans="1:9" ht="21.95" customHeight="1">
      <c r="A112" s="172"/>
      <c r="B112" s="172"/>
      <c r="C112" s="175" t="s">
        <v>211</v>
      </c>
      <c r="D112" s="176" t="str">
        <f>$D$12</f>
        <v/>
      </c>
      <c r="E112" s="172"/>
      <c r="F112" s="172"/>
      <c r="G112" s="172"/>
      <c r="H112" s="172"/>
      <c r="I112" s="172"/>
    </row>
    <row r="113" spans="1:9" ht="21.95" customHeight="1">
      <c r="A113" s="172"/>
      <c r="B113" s="172"/>
      <c r="C113" s="175" t="s">
        <v>18</v>
      </c>
      <c r="D113" s="176" t="str">
        <f>$D$13</f>
        <v/>
      </c>
      <c r="E113" s="172"/>
      <c r="F113" s="172"/>
      <c r="G113" s="172"/>
      <c r="H113" s="172"/>
      <c r="I113" s="172"/>
    </row>
    <row r="114" spans="1:9" ht="21.95" customHeight="1">
      <c r="A114" s="172"/>
      <c r="B114" s="172"/>
      <c r="C114" s="175"/>
      <c r="D114" s="176" t="str">
        <f>$D$14</f>
        <v/>
      </c>
      <c r="E114" s="172"/>
      <c r="F114" s="172"/>
      <c r="G114" s="172"/>
      <c r="H114" s="172"/>
      <c r="I114" s="172"/>
    </row>
    <row r="115" spans="1:9">
      <c r="A115" s="172"/>
      <c r="B115" s="172"/>
      <c r="C115" s="172"/>
      <c r="D115" s="172"/>
      <c r="E115" s="172"/>
      <c r="F115" s="172"/>
      <c r="G115" s="172"/>
      <c r="H115" s="172"/>
      <c r="I115" s="172"/>
    </row>
    <row r="116" spans="1:9">
      <c r="A116" s="172"/>
      <c r="B116" s="172"/>
      <c r="C116" s="172"/>
      <c r="D116" s="172"/>
      <c r="E116" s="172"/>
      <c r="F116" s="172"/>
      <c r="G116" s="172"/>
      <c r="H116" s="172"/>
      <c r="I116" s="172"/>
    </row>
    <row r="117" spans="1:9" ht="32.1" customHeight="1">
      <c r="A117" s="172"/>
      <c r="B117" s="177"/>
      <c r="C117" s="311" t="s">
        <v>2648</v>
      </c>
      <c r="D117" s="312"/>
      <c r="E117" s="313"/>
      <c r="F117" s="314"/>
      <c r="G117" s="314"/>
      <c r="H117" s="315"/>
      <c r="I117" s="178"/>
    </row>
    <row r="118" spans="1:9">
      <c r="A118" s="172"/>
      <c r="B118" s="177"/>
      <c r="C118" s="179"/>
      <c r="D118" s="179"/>
      <c r="E118" s="179"/>
      <c r="F118" s="179"/>
      <c r="G118" s="179"/>
      <c r="H118" s="179"/>
      <c r="I118" s="178"/>
    </row>
    <row r="119" spans="1:9">
      <c r="A119" s="172"/>
      <c r="B119" s="177"/>
      <c r="C119" s="179"/>
      <c r="D119" s="179"/>
      <c r="E119" s="179"/>
      <c r="F119" s="179"/>
      <c r="G119" s="179"/>
      <c r="H119" s="179"/>
      <c r="I119" s="178"/>
    </row>
    <row r="120" spans="1:9">
      <c r="A120" s="172"/>
      <c r="B120" s="177"/>
      <c r="C120" s="179"/>
      <c r="D120" s="179"/>
      <c r="E120" s="179"/>
      <c r="F120" s="179"/>
      <c r="G120" s="179"/>
      <c r="H120" s="179"/>
      <c r="I120" s="178"/>
    </row>
    <row r="121" spans="1:9">
      <c r="A121" s="172"/>
      <c r="B121" s="177"/>
      <c r="C121" s="179"/>
      <c r="D121" s="179"/>
      <c r="E121" s="179"/>
      <c r="F121" s="179"/>
      <c r="G121" s="179"/>
      <c r="H121" s="179"/>
      <c r="I121" s="178"/>
    </row>
    <row r="122" spans="1:9">
      <c r="A122" s="172"/>
      <c r="B122" s="177"/>
      <c r="C122" s="179"/>
      <c r="D122" s="179"/>
      <c r="E122" s="179"/>
      <c r="F122" s="179"/>
      <c r="G122" s="179"/>
      <c r="H122" s="179"/>
      <c r="I122" s="178"/>
    </row>
    <row r="123" spans="1:9">
      <c r="A123" s="172"/>
      <c r="B123" s="177"/>
      <c r="C123" s="179"/>
      <c r="D123" s="179"/>
      <c r="E123" s="179"/>
      <c r="F123" s="179"/>
      <c r="G123" s="179"/>
      <c r="H123" s="179"/>
      <c r="I123" s="178"/>
    </row>
    <row r="124" spans="1:9">
      <c r="A124" s="172"/>
      <c r="B124" s="177"/>
      <c r="C124" s="179"/>
      <c r="D124" s="179"/>
      <c r="E124" s="179"/>
      <c r="F124" s="179"/>
      <c r="G124" s="179"/>
      <c r="H124" s="179"/>
      <c r="I124" s="178"/>
    </row>
    <row r="125" spans="1:9">
      <c r="A125" s="172"/>
      <c r="B125" s="177"/>
      <c r="C125" s="179"/>
      <c r="D125" s="179"/>
      <c r="E125" s="179"/>
      <c r="F125" s="179"/>
      <c r="G125" s="179"/>
      <c r="H125" s="179"/>
      <c r="I125" s="178"/>
    </row>
    <row r="126" spans="1:9">
      <c r="A126" s="172"/>
      <c r="B126" s="177"/>
      <c r="C126" s="179"/>
      <c r="D126" s="179"/>
      <c r="E126" s="179"/>
      <c r="F126" s="179"/>
      <c r="G126" s="179"/>
      <c r="H126" s="179"/>
      <c r="I126" s="178"/>
    </row>
    <row r="127" spans="1:9">
      <c r="A127" s="172"/>
      <c r="B127" s="177"/>
      <c r="C127" s="179"/>
      <c r="D127" s="179"/>
      <c r="E127" s="179"/>
      <c r="F127" s="179"/>
      <c r="G127" s="179"/>
      <c r="H127" s="179"/>
      <c r="I127" s="178"/>
    </row>
    <row r="128" spans="1:9">
      <c r="A128" s="172"/>
      <c r="B128" s="177"/>
      <c r="C128" s="179"/>
      <c r="D128" s="179"/>
      <c r="E128" s="179"/>
      <c r="F128" s="179"/>
      <c r="G128" s="179"/>
      <c r="H128" s="179"/>
      <c r="I128" s="178"/>
    </row>
    <row r="129" spans="1:9">
      <c r="A129" s="172"/>
      <c r="B129" s="177"/>
      <c r="C129" s="179"/>
      <c r="D129" s="179"/>
      <c r="E129" s="179"/>
      <c r="F129" s="179"/>
      <c r="G129" s="179"/>
      <c r="H129" s="179"/>
      <c r="I129" s="178"/>
    </row>
    <row r="130" spans="1:9">
      <c r="A130" s="172"/>
      <c r="B130" s="177"/>
      <c r="C130" s="179"/>
      <c r="D130" s="179"/>
      <c r="E130" s="179"/>
      <c r="F130" s="179"/>
      <c r="G130" s="179"/>
      <c r="H130" s="179"/>
      <c r="I130" s="178"/>
    </row>
    <row r="131" spans="1:9">
      <c r="A131" s="172"/>
      <c r="B131" s="177"/>
      <c r="C131" s="179"/>
      <c r="D131" s="179"/>
      <c r="E131" s="179"/>
      <c r="F131" s="179"/>
      <c r="G131" s="179"/>
      <c r="H131" s="179"/>
      <c r="I131" s="178"/>
    </row>
    <row r="132" spans="1:9">
      <c r="A132" s="172"/>
      <c r="B132" s="177"/>
      <c r="C132" s="179"/>
      <c r="D132" s="179"/>
      <c r="E132" s="179"/>
      <c r="F132" s="179"/>
      <c r="G132" s="179"/>
      <c r="H132" s="179"/>
      <c r="I132" s="178"/>
    </row>
    <row r="133" spans="1:9">
      <c r="A133" s="172"/>
      <c r="B133" s="177"/>
      <c r="C133" s="179"/>
      <c r="D133" s="179"/>
      <c r="E133" s="179"/>
      <c r="F133" s="179"/>
      <c r="G133" s="179"/>
      <c r="H133" s="179"/>
      <c r="I133" s="178"/>
    </row>
    <row r="134" spans="1:9">
      <c r="A134" s="172"/>
      <c r="B134" s="177"/>
      <c r="C134" s="179"/>
      <c r="D134" s="179"/>
      <c r="E134" s="179"/>
      <c r="F134" s="179"/>
      <c r="G134" s="179"/>
      <c r="H134" s="179"/>
      <c r="I134" s="178"/>
    </row>
    <row r="135" spans="1:9">
      <c r="A135" s="172"/>
      <c r="B135" s="177"/>
      <c r="C135" s="179"/>
      <c r="D135" s="179"/>
      <c r="E135" s="179"/>
      <c r="F135" s="179"/>
      <c r="G135" s="179"/>
      <c r="H135" s="179"/>
      <c r="I135" s="178"/>
    </row>
    <row r="136" spans="1:9">
      <c r="A136" s="172"/>
      <c r="B136" s="177"/>
      <c r="C136" s="179"/>
      <c r="D136" s="179"/>
      <c r="E136" s="179"/>
      <c r="F136" s="179"/>
      <c r="G136" s="179"/>
      <c r="H136" s="179"/>
      <c r="I136" s="178"/>
    </row>
    <row r="137" spans="1:9">
      <c r="A137" s="172"/>
      <c r="B137" s="177"/>
      <c r="C137" s="179"/>
      <c r="D137" s="179"/>
      <c r="E137" s="179"/>
      <c r="F137" s="179"/>
      <c r="G137" s="179"/>
      <c r="H137" s="179"/>
      <c r="I137" s="178"/>
    </row>
    <row r="138" spans="1:9">
      <c r="A138" s="172"/>
      <c r="B138" s="177"/>
      <c r="C138" s="179"/>
      <c r="D138" s="179"/>
      <c r="E138" s="179"/>
      <c r="F138" s="179"/>
      <c r="G138" s="179"/>
      <c r="H138" s="179"/>
      <c r="I138" s="178"/>
    </row>
    <row r="139" spans="1:9">
      <c r="A139" s="172"/>
      <c r="B139" s="177"/>
      <c r="C139" s="179"/>
      <c r="D139" s="179"/>
      <c r="E139" s="179"/>
      <c r="F139" s="179"/>
      <c r="G139" s="179"/>
      <c r="H139" s="179"/>
      <c r="I139" s="178"/>
    </row>
    <row r="140" spans="1:9">
      <c r="A140" s="172"/>
      <c r="B140" s="177"/>
      <c r="C140" s="179"/>
      <c r="D140" s="179"/>
      <c r="E140" s="179"/>
      <c r="F140" s="179"/>
      <c r="G140" s="179"/>
      <c r="H140" s="179"/>
      <c r="I140" s="178"/>
    </row>
    <row r="141" spans="1:9">
      <c r="A141" s="172"/>
      <c r="B141" s="177"/>
      <c r="C141" s="179"/>
      <c r="D141" s="179"/>
      <c r="E141" s="179"/>
      <c r="F141" s="179"/>
      <c r="G141" s="179"/>
      <c r="H141" s="179"/>
      <c r="I141" s="178"/>
    </row>
    <row r="142" spans="1:9">
      <c r="A142" s="172"/>
      <c r="B142" s="177"/>
      <c r="C142" s="179"/>
      <c r="D142" s="179"/>
      <c r="E142" s="179"/>
      <c r="F142" s="179"/>
      <c r="G142" s="179"/>
      <c r="H142" s="179"/>
      <c r="I142" s="178"/>
    </row>
    <row r="143" spans="1:9">
      <c r="A143" s="172"/>
      <c r="B143" s="177"/>
      <c r="C143" s="179"/>
      <c r="D143" s="179"/>
      <c r="E143" s="179"/>
      <c r="F143" s="179"/>
      <c r="G143" s="179"/>
      <c r="H143" s="179"/>
      <c r="I143" s="178"/>
    </row>
    <row r="144" spans="1:9">
      <c r="A144" s="172"/>
      <c r="B144" s="177"/>
      <c r="C144" s="179"/>
      <c r="D144" s="179"/>
      <c r="E144" s="179"/>
      <c r="F144" s="179"/>
      <c r="G144" s="179"/>
      <c r="H144" s="179"/>
      <c r="I144" s="178"/>
    </row>
    <row r="145" spans="1:9">
      <c r="A145" s="172"/>
      <c r="B145" s="177"/>
      <c r="C145" s="179"/>
      <c r="D145" s="179"/>
      <c r="E145" s="179"/>
      <c r="F145" s="179"/>
      <c r="G145" s="179"/>
      <c r="H145" s="179"/>
      <c r="I145" s="178"/>
    </row>
    <row r="146" spans="1:9">
      <c r="A146" s="172"/>
      <c r="B146" s="177"/>
      <c r="C146" s="179"/>
      <c r="D146" s="179"/>
      <c r="E146" s="179"/>
      <c r="F146" s="179"/>
      <c r="G146" s="179"/>
      <c r="H146" s="179"/>
      <c r="I146" s="178"/>
    </row>
    <row r="147" spans="1:9">
      <c r="A147" s="172"/>
      <c r="B147" s="177"/>
      <c r="C147" s="179"/>
      <c r="D147" s="179"/>
      <c r="E147" s="179"/>
      <c r="F147" s="179"/>
      <c r="G147" s="179"/>
      <c r="H147" s="179"/>
      <c r="I147" s="178"/>
    </row>
    <row r="148" spans="1:9">
      <c r="A148" s="172"/>
      <c r="B148" s="177"/>
      <c r="C148" s="179"/>
      <c r="D148" s="179"/>
      <c r="E148" s="179"/>
      <c r="F148" s="179"/>
      <c r="G148" s="179"/>
      <c r="H148" s="179"/>
      <c r="I148" s="178"/>
    </row>
    <row r="149" spans="1:9">
      <c r="A149" s="172"/>
      <c r="B149" s="177"/>
      <c r="C149" s="179"/>
      <c r="D149" s="179"/>
      <c r="E149" s="179"/>
      <c r="F149" s="179"/>
      <c r="G149" s="179"/>
      <c r="H149" s="179"/>
      <c r="I149" s="178"/>
    </row>
    <row r="150" spans="1:9">
      <c r="A150" s="172"/>
      <c r="B150" s="177"/>
      <c r="C150" s="179"/>
      <c r="D150" s="179"/>
      <c r="E150" s="179"/>
      <c r="F150" s="179"/>
      <c r="G150" s="179"/>
      <c r="H150" s="179"/>
      <c r="I150" s="178"/>
    </row>
    <row r="151" spans="1:9">
      <c r="A151" s="172"/>
      <c r="B151" s="177"/>
      <c r="C151" s="180"/>
      <c r="D151" s="180"/>
      <c r="E151" s="180"/>
      <c r="F151" s="180"/>
      <c r="G151" s="180"/>
      <c r="H151" s="180"/>
      <c r="I151" s="178"/>
    </row>
    <row r="152" spans="1:9">
      <c r="A152" s="172"/>
      <c r="B152" s="172"/>
      <c r="C152" s="172"/>
      <c r="D152" s="172"/>
      <c r="E152" s="172"/>
      <c r="F152" s="172"/>
      <c r="G152" s="172"/>
      <c r="H152" s="172"/>
      <c r="I152" s="172"/>
    </row>
    <row r="153" spans="1:9">
      <c r="A153" s="172"/>
      <c r="B153" s="172"/>
      <c r="C153" s="172"/>
      <c r="D153" s="172"/>
      <c r="E153" s="172"/>
      <c r="F153" s="172"/>
      <c r="G153" s="172"/>
      <c r="H153" s="173" t="s">
        <v>2656</v>
      </c>
      <c r="I153" s="172"/>
    </row>
    <row r="154" spans="1:9" ht="21" customHeight="1">
      <c r="A154" s="172"/>
      <c r="B154" s="172"/>
      <c r="C154" s="172"/>
      <c r="D154" s="172"/>
      <c r="E154" s="172"/>
      <c r="F154" s="172"/>
      <c r="G154" s="172"/>
      <c r="H154" s="174" t="s">
        <v>177</v>
      </c>
      <c r="I154" s="174" t="str">
        <f>$I$4</f>
        <v/>
      </c>
    </row>
    <row r="155" spans="1:9">
      <c r="A155" s="172"/>
      <c r="B155" s="172"/>
      <c r="C155" s="172"/>
      <c r="D155" s="172"/>
      <c r="E155" s="172"/>
      <c r="F155" s="172"/>
      <c r="G155" s="172"/>
      <c r="H155" s="172"/>
      <c r="I155" s="172"/>
    </row>
    <row r="156" spans="1:9">
      <c r="A156" s="172"/>
      <c r="B156" s="172"/>
      <c r="C156" s="172"/>
      <c r="D156" s="172"/>
      <c r="E156" s="172"/>
      <c r="F156" s="172"/>
      <c r="G156" s="172"/>
      <c r="H156" s="172"/>
      <c r="I156" s="172"/>
    </row>
    <row r="157" spans="1:9" ht="36.75" customHeight="1">
      <c r="A157" s="172"/>
      <c r="B157" s="172"/>
      <c r="C157" s="316" t="s">
        <v>2650</v>
      </c>
      <c r="D157" s="317"/>
      <c r="E157" s="317"/>
      <c r="F157" s="317"/>
      <c r="G157" s="317"/>
      <c r="H157" s="317"/>
      <c r="I157" s="172"/>
    </row>
    <row r="158" spans="1:9">
      <c r="A158" s="172"/>
      <c r="B158" s="172"/>
      <c r="C158" s="172"/>
      <c r="D158" s="172"/>
      <c r="E158" s="172"/>
      <c r="F158" s="172"/>
      <c r="G158" s="172"/>
      <c r="H158" s="172"/>
      <c r="I158" s="172"/>
    </row>
    <row r="159" spans="1:9" ht="21.95" customHeight="1">
      <c r="A159" s="172"/>
      <c r="B159" s="172"/>
      <c r="C159" s="172" t="s">
        <v>220</v>
      </c>
      <c r="D159" s="172"/>
      <c r="E159" s="172"/>
      <c r="F159" s="172"/>
      <c r="G159" s="172"/>
      <c r="H159" s="172"/>
      <c r="I159" s="172"/>
    </row>
    <row r="160" spans="1:9" ht="21.95" customHeight="1">
      <c r="A160" s="172"/>
      <c r="B160" s="172"/>
      <c r="C160" s="172" t="s">
        <v>2664</v>
      </c>
      <c r="D160" s="172"/>
      <c r="E160" s="172"/>
      <c r="F160" s="172"/>
      <c r="G160" s="172"/>
      <c r="H160" s="172"/>
      <c r="I160" s="172"/>
    </row>
    <row r="161" spans="1:9" ht="21.95" customHeight="1">
      <c r="A161" s="172"/>
      <c r="B161" s="172"/>
      <c r="C161" s="172"/>
      <c r="D161" s="172"/>
      <c r="E161" s="172"/>
      <c r="F161" s="172"/>
      <c r="G161" s="172"/>
      <c r="H161" s="172"/>
      <c r="I161" s="172"/>
    </row>
    <row r="162" spans="1:9" ht="21.95" customHeight="1">
      <c r="A162" s="172"/>
      <c r="B162" s="172"/>
      <c r="C162" s="175" t="s">
        <v>211</v>
      </c>
      <c r="D162" s="176" t="str">
        <f>$D$12</f>
        <v/>
      </c>
      <c r="E162" s="172"/>
      <c r="F162" s="172"/>
      <c r="G162" s="172"/>
      <c r="H162" s="172"/>
      <c r="I162" s="172"/>
    </row>
    <row r="163" spans="1:9" ht="21.95" customHeight="1">
      <c r="A163" s="172"/>
      <c r="B163" s="172"/>
      <c r="C163" s="175" t="s">
        <v>18</v>
      </c>
      <c r="D163" s="176" t="str">
        <f>$D$13</f>
        <v/>
      </c>
      <c r="E163" s="172"/>
      <c r="F163" s="172"/>
      <c r="G163" s="172"/>
      <c r="H163" s="172"/>
      <c r="I163" s="172"/>
    </row>
    <row r="164" spans="1:9" ht="21.95" customHeight="1">
      <c r="A164" s="172"/>
      <c r="B164" s="172"/>
      <c r="C164" s="175"/>
      <c r="D164" s="176" t="str">
        <f>$D$14</f>
        <v/>
      </c>
      <c r="E164" s="172"/>
      <c r="F164" s="172"/>
      <c r="G164" s="172"/>
      <c r="H164" s="172"/>
      <c r="I164" s="172"/>
    </row>
    <row r="165" spans="1:9">
      <c r="A165" s="172"/>
      <c r="B165" s="172"/>
      <c r="C165" s="172"/>
      <c r="D165" s="172"/>
      <c r="E165" s="172"/>
      <c r="F165" s="172"/>
      <c r="G165" s="172"/>
      <c r="H165" s="172"/>
      <c r="I165" s="172"/>
    </row>
    <row r="166" spans="1:9">
      <c r="A166" s="172"/>
      <c r="B166" s="172"/>
      <c r="C166" s="172"/>
      <c r="D166" s="172"/>
      <c r="E166" s="172"/>
      <c r="F166" s="172"/>
      <c r="G166" s="172"/>
      <c r="H166" s="172"/>
      <c r="I166" s="172"/>
    </row>
    <row r="167" spans="1:9" ht="32.1" customHeight="1">
      <c r="A167" s="172"/>
      <c r="B167" s="177"/>
      <c r="C167" s="311" t="s">
        <v>2649</v>
      </c>
      <c r="D167" s="312"/>
      <c r="E167" s="313"/>
      <c r="F167" s="314"/>
      <c r="G167" s="314"/>
      <c r="H167" s="315"/>
      <c r="I167" s="178"/>
    </row>
    <row r="168" spans="1:9">
      <c r="A168" s="172"/>
      <c r="B168" s="177"/>
      <c r="C168" s="179"/>
      <c r="D168" s="179"/>
      <c r="E168" s="179"/>
      <c r="F168" s="179"/>
      <c r="G168" s="179"/>
      <c r="H168" s="179"/>
      <c r="I168" s="178"/>
    </row>
    <row r="169" spans="1:9">
      <c r="A169" s="172"/>
      <c r="B169" s="177"/>
      <c r="C169" s="179"/>
      <c r="D169" s="179"/>
      <c r="E169" s="179"/>
      <c r="F169" s="179"/>
      <c r="G169" s="179"/>
      <c r="H169" s="179"/>
      <c r="I169" s="178"/>
    </row>
    <row r="170" spans="1:9">
      <c r="A170" s="172"/>
      <c r="B170" s="177"/>
      <c r="C170" s="179"/>
      <c r="D170" s="179"/>
      <c r="E170" s="179"/>
      <c r="F170" s="179"/>
      <c r="G170" s="179"/>
      <c r="H170" s="179"/>
      <c r="I170" s="178"/>
    </row>
    <row r="171" spans="1:9">
      <c r="A171" s="172"/>
      <c r="B171" s="177"/>
      <c r="C171" s="179"/>
      <c r="D171" s="179"/>
      <c r="E171" s="179"/>
      <c r="F171" s="179"/>
      <c r="G171" s="179"/>
      <c r="H171" s="179"/>
      <c r="I171" s="178"/>
    </row>
    <row r="172" spans="1:9">
      <c r="A172" s="172"/>
      <c r="B172" s="177"/>
      <c r="C172" s="179"/>
      <c r="D172" s="179"/>
      <c r="E172" s="179"/>
      <c r="F172" s="179"/>
      <c r="G172" s="179"/>
      <c r="H172" s="179"/>
      <c r="I172" s="178"/>
    </row>
    <row r="173" spans="1:9">
      <c r="A173" s="172"/>
      <c r="B173" s="177"/>
      <c r="C173" s="179"/>
      <c r="D173" s="179"/>
      <c r="E173" s="179"/>
      <c r="F173" s="179"/>
      <c r="G173" s="179"/>
      <c r="H173" s="179"/>
      <c r="I173" s="178"/>
    </row>
    <row r="174" spans="1:9">
      <c r="A174" s="172"/>
      <c r="B174" s="177"/>
      <c r="C174" s="179"/>
      <c r="D174" s="179"/>
      <c r="E174" s="179"/>
      <c r="F174" s="179"/>
      <c r="G174" s="179"/>
      <c r="H174" s="179"/>
      <c r="I174" s="178"/>
    </row>
    <row r="175" spans="1:9">
      <c r="A175" s="172"/>
      <c r="B175" s="177"/>
      <c r="C175" s="179"/>
      <c r="D175" s="179"/>
      <c r="E175" s="179"/>
      <c r="F175" s="179"/>
      <c r="G175" s="179"/>
      <c r="H175" s="179"/>
      <c r="I175" s="178"/>
    </row>
    <row r="176" spans="1:9">
      <c r="A176" s="172"/>
      <c r="B176" s="177"/>
      <c r="C176" s="179"/>
      <c r="D176" s="179"/>
      <c r="E176" s="179"/>
      <c r="F176" s="179"/>
      <c r="G176" s="179"/>
      <c r="H176" s="179"/>
      <c r="I176" s="178"/>
    </row>
    <row r="177" spans="1:9">
      <c r="A177" s="172"/>
      <c r="B177" s="177"/>
      <c r="C177" s="179"/>
      <c r="D177" s="179"/>
      <c r="E177" s="179"/>
      <c r="F177" s="179"/>
      <c r="G177" s="179"/>
      <c r="H177" s="179"/>
      <c r="I177" s="178"/>
    </row>
    <row r="178" spans="1:9">
      <c r="A178" s="172"/>
      <c r="B178" s="177"/>
      <c r="C178" s="179"/>
      <c r="D178" s="179"/>
      <c r="E178" s="179"/>
      <c r="F178" s="179"/>
      <c r="G178" s="179"/>
      <c r="H178" s="179"/>
      <c r="I178" s="178"/>
    </row>
    <row r="179" spans="1:9">
      <c r="A179" s="172"/>
      <c r="B179" s="177"/>
      <c r="C179" s="179"/>
      <c r="D179" s="179"/>
      <c r="E179" s="179"/>
      <c r="F179" s="179"/>
      <c r="G179" s="179"/>
      <c r="H179" s="179"/>
      <c r="I179" s="178"/>
    </row>
    <row r="180" spans="1:9">
      <c r="A180" s="172"/>
      <c r="B180" s="177"/>
      <c r="C180" s="179"/>
      <c r="D180" s="179"/>
      <c r="E180" s="179"/>
      <c r="F180" s="179"/>
      <c r="G180" s="179"/>
      <c r="H180" s="179"/>
      <c r="I180" s="178"/>
    </row>
    <row r="181" spans="1:9">
      <c r="A181" s="172"/>
      <c r="B181" s="177"/>
      <c r="C181" s="179"/>
      <c r="D181" s="179"/>
      <c r="E181" s="179"/>
      <c r="F181" s="179"/>
      <c r="G181" s="179"/>
      <c r="H181" s="179"/>
      <c r="I181" s="178"/>
    </row>
    <row r="182" spans="1:9">
      <c r="A182" s="172"/>
      <c r="B182" s="177"/>
      <c r="C182" s="179"/>
      <c r="D182" s="179"/>
      <c r="E182" s="179"/>
      <c r="F182" s="179"/>
      <c r="G182" s="179"/>
      <c r="H182" s="179"/>
      <c r="I182" s="178"/>
    </row>
    <row r="183" spans="1:9">
      <c r="A183" s="172"/>
      <c r="B183" s="177"/>
      <c r="C183" s="179"/>
      <c r="D183" s="179"/>
      <c r="E183" s="179"/>
      <c r="F183" s="179"/>
      <c r="G183" s="179"/>
      <c r="H183" s="179"/>
      <c r="I183" s="178"/>
    </row>
    <row r="184" spans="1:9">
      <c r="A184" s="172"/>
      <c r="B184" s="177"/>
      <c r="C184" s="179"/>
      <c r="D184" s="179"/>
      <c r="E184" s="179"/>
      <c r="F184" s="179"/>
      <c r="G184" s="179"/>
      <c r="H184" s="179"/>
      <c r="I184" s="178"/>
    </row>
    <row r="185" spans="1:9">
      <c r="A185" s="172"/>
      <c r="B185" s="177"/>
      <c r="C185" s="179"/>
      <c r="D185" s="179"/>
      <c r="E185" s="179"/>
      <c r="F185" s="179"/>
      <c r="G185" s="179"/>
      <c r="H185" s="179"/>
      <c r="I185" s="178"/>
    </row>
    <row r="186" spans="1:9">
      <c r="A186" s="172"/>
      <c r="B186" s="177"/>
      <c r="C186" s="179"/>
      <c r="D186" s="179"/>
      <c r="E186" s="179"/>
      <c r="F186" s="179"/>
      <c r="G186" s="179"/>
      <c r="H186" s="179"/>
      <c r="I186" s="178"/>
    </row>
    <row r="187" spans="1:9">
      <c r="A187" s="172"/>
      <c r="B187" s="177"/>
      <c r="C187" s="179"/>
      <c r="D187" s="179"/>
      <c r="E187" s="179"/>
      <c r="F187" s="179"/>
      <c r="G187" s="179"/>
      <c r="H187" s="179"/>
      <c r="I187" s="178"/>
    </row>
    <row r="188" spans="1:9">
      <c r="A188" s="172"/>
      <c r="B188" s="177"/>
      <c r="C188" s="179"/>
      <c r="D188" s="179"/>
      <c r="E188" s="179"/>
      <c r="F188" s="179"/>
      <c r="G188" s="179"/>
      <c r="H188" s="179"/>
      <c r="I188" s="178"/>
    </row>
    <row r="189" spans="1:9">
      <c r="A189" s="172"/>
      <c r="B189" s="177"/>
      <c r="C189" s="179"/>
      <c r="D189" s="179"/>
      <c r="E189" s="179"/>
      <c r="F189" s="179"/>
      <c r="G189" s="179"/>
      <c r="H189" s="179"/>
      <c r="I189" s="178"/>
    </row>
    <row r="190" spans="1:9">
      <c r="A190" s="172"/>
      <c r="B190" s="177"/>
      <c r="C190" s="179"/>
      <c r="D190" s="179"/>
      <c r="E190" s="179"/>
      <c r="F190" s="179"/>
      <c r="G190" s="179"/>
      <c r="H190" s="179"/>
      <c r="I190" s="178"/>
    </row>
    <row r="191" spans="1:9">
      <c r="A191" s="172"/>
      <c r="B191" s="177"/>
      <c r="C191" s="179"/>
      <c r="D191" s="179"/>
      <c r="E191" s="179"/>
      <c r="F191" s="179"/>
      <c r="G191" s="179"/>
      <c r="H191" s="179"/>
      <c r="I191" s="178"/>
    </row>
    <row r="192" spans="1:9">
      <c r="A192" s="172"/>
      <c r="B192" s="177"/>
      <c r="C192" s="179"/>
      <c r="D192" s="179"/>
      <c r="E192" s="179"/>
      <c r="F192" s="179"/>
      <c r="G192" s="179"/>
      <c r="H192" s="179"/>
      <c r="I192" s="178"/>
    </row>
    <row r="193" spans="1:9">
      <c r="A193" s="172"/>
      <c r="B193" s="177"/>
      <c r="C193" s="179"/>
      <c r="D193" s="179"/>
      <c r="E193" s="179"/>
      <c r="F193" s="179"/>
      <c r="G193" s="179"/>
      <c r="H193" s="179"/>
      <c r="I193" s="178"/>
    </row>
    <row r="194" spans="1:9">
      <c r="A194" s="172"/>
      <c r="B194" s="177"/>
      <c r="C194" s="179"/>
      <c r="D194" s="179"/>
      <c r="E194" s="179"/>
      <c r="F194" s="179"/>
      <c r="G194" s="179"/>
      <c r="H194" s="179"/>
      <c r="I194" s="178"/>
    </row>
    <row r="195" spans="1:9">
      <c r="A195" s="172"/>
      <c r="B195" s="177"/>
      <c r="C195" s="179"/>
      <c r="D195" s="179"/>
      <c r="E195" s="179"/>
      <c r="F195" s="179"/>
      <c r="G195" s="179"/>
      <c r="H195" s="179"/>
      <c r="I195" s="178"/>
    </row>
    <row r="196" spans="1:9">
      <c r="A196" s="172"/>
      <c r="B196" s="177"/>
      <c r="C196" s="179"/>
      <c r="D196" s="179"/>
      <c r="E196" s="179"/>
      <c r="F196" s="179"/>
      <c r="G196" s="179"/>
      <c r="H196" s="179"/>
      <c r="I196" s="178"/>
    </row>
    <row r="197" spans="1:9">
      <c r="A197" s="172"/>
      <c r="B197" s="177"/>
      <c r="C197" s="179"/>
      <c r="D197" s="179"/>
      <c r="E197" s="179"/>
      <c r="F197" s="179"/>
      <c r="G197" s="179"/>
      <c r="H197" s="179"/>
      <c r="I197" s="178"/>
    </row>
    <row r="198" spans="1:9">
      <c r="A198" s="172"/>
      <c r="B198" s="177"/>
      <c r="C198" s="179"/>
      <c r="D198" s="179"/>
      <c r="E198" s="179"/>
      <c r="F198" s="179"/>
      <c r="G198" s="179"/>
      <c r="H198" s="179"/>
      <c r="I198" s="178"/>
    </row>
    <row r="199" spans="1:9">
      <c r="A199" s="172"/>
      <c r="B199" s="177"/>
      <c r="C199" s="179"/>
      <c r="D199" s="179"/>
      <c r="E199" s="179"/>
      <c r="F199" s="179"/>
      <c r="G199" s="179"/>
      <c r="H199" s="179"/>
      <c r="I199" s="178"/>
    </row>
    <row r="200" spans="1:9">
      <c r="A200" s="172"/>
      <c r="B200" s="177"/>
      <c r="C200" s="179"/>
      <c r="D200" s="179"/>
      <c r="E200" s="179"/>
      <c r="F200" s="179"/>
      <c r="G200" s="179"/>
      <c r="H200" s="179"/>
      <c r="I200" s="178"/>
    </row>
    <row r="201" spans="1:9">
      <c r="A201" s="172"/>
      <c r="B201" s="177"/>
      <c r="C201" s="180"/>
      <c r="D201" s="180"/>
      <c r="E201" s="180"/>
      <c r="F201" s="180"/>
      <c r="G201" s="180"/>
      <c r="H201" s="180"/>
      <c r="I201" s="178"/>
    </row>
    <row r="202" spans="1:9">
      <c r="A202" s="172"/>
      <c r="B202" s="172"/>
      <c r="C202" s="172"/>
      <c r="D202" s="172"/>
      <c r="E202" s="172"/>
      <c r="F202" s="172"/>
      <c r="G202" s="172"/>
      <c r="H202" s="172"/>
      <c r="I202" s="172"/>
    </row>
    <row r="203" spans="1:9">
      <c r="A203" s="172"/>
      <c r="B203" s="172"/>
      <c r="C203" s="172"/>
      <c r="D203" s="172"/>
      <c r="E203" s="172"/>
      <c r="F203" s="172"/>
      <c r="G203" s="172"/>
      <c r="H203" s="172"/>
      <c r="I203" s="172"/>
    </row>
    <row r="204" spans="1:9">
      <c r="A204" s="172"/>
      <c r="B204" s="172"/>
      <c r="C204" s="172"/>
      <c r="D204" s="172"/>
      <c r="E204" s="172"/>
      <c r="F204" s="172"/>
      <c r="G204" s="172"/>
      <c r="H204" s="172"/>
      <c r="I204" s="172"/>
    </row>
    <row r="205" spans="1:9">
      <c r="A205" s="172"/>
      <c r="B205" s="172"/>
      <c r="C205" s="172"/>
      <c r="D205" s="172"/>
      <c r="E205" s="172"/>
      <c r="F205" s="172"/>
      <c r="G205" s="172"/>
      <c r="H205" s="172"/>
      <c r="I205" s="172"/>
    </row>
    <row r="206" spans="1:9">
      <c r="A206" s="172"/>
      <c r="B206" s="172"/>
      <c r="C206" s="172"/>
      <c r="D206" s="172"/>
      <c r="E206" s="172"/>
      <c r="F206" s="172"/>
      <c r="G206" s="172"/>
      <c r="H206" s="172"/>
      <c r="I206" s="172"/>
    </row>
    <row r="207" spans="1:9">
      <c r="A207" s="172"/>
      <c r="B207" s="172"/>
      <c r="C207" s="172"/>
      <c r="D207" s="172"/>
      <c r="E207" s="172"/>
      <c r="F207" s="172"/>
      <c r="G207" s="172"/>
      <c r="H207" s="172"/>
      <c r="I207" s="172"/>
    </row>
    <row r="208" spans="1:9">
      <c r="A208" s="172"/>
      <c r="B208" s="172"/>
      <c r="C208" s="172"/>
      <c r="D208" s="172"/>
      <c r="E208" s="172"/>
      <c r="F208" s="172"/>
      <c r="G208" s="172"/>
      <c r="H208" s="172"/>
      <c r="I208" s="172"/>
    </row>
  </sheetData>
  <mergeCells count="12">
    <mergeCell ref="C117:D117"/>
    <mergeCell ref="E117:H117"/>
    <mergeCell ref="C167:D167"/>
    <mergeCell ref="E167:H167"/>
    <mergeCell ref="C7:H7"/>
    <mergeCell ref="C57:H57"/>
    <mergeCell ref="C107:H107"/>
    <mergeCell ref="C157:H157"/>
    <mergeCell ref="C17:D17"/>
    <mergeCell ref="E17:H17"/>
    <mergeCell ref="C67:D67"/>
    <mergeCell ref="E67:H67"/>
  </mergeCells>
  <phoneticPr fontId="2"/>
  <pageMargins left="0.7" right="0.7" top="0.75" bottom="0.75" header="0.3" footer="0.3"/>
  <pageSetup paperSize="9" scale="92" fitToHeight="0" orientation="portrait" r:id="rId1"/>
  <rowBreaks count="3" manualBreakCount="3">
    <brk id="52" min="1" max="8" man="1"/>
    <brk id="102" min="1" max="8" man="1"/>
    <brk id="152"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1207"/>
  <sheetViews>
    <sheetView workbookViewId="0">
      <selection activeCell="E14" sqref="E14"/>
    </sheetView>
  </sheetViews>
  <sheetFormatPr defaultRowHeight="14.25"/>
  <cols>
    <col min="1" max="1" width="2.125" customWidth="1"/>
    <col min="2" max="2" width="21.625" customWidth="1"/>
    <col min="3" max="4" width="42.375" customWidth="1"/>
    <col min="5" max="5" width="58.5" bestFit="1" customWidth="1"/>
    <col min="6" max="6" width="49.875" bestFit="1" customWidth="1"/>
    <col min="8" max="8" width="5.625" customWidth="1"/>
    <col min="9" max="12" width="18.125" customWidth="1"/>
    <col min="13" max="13" width="6.625" customWidth="1"/>
    <col min="14" max="14" width="18.625" customWidth="1"/>
    <col min="15" max="15" width="10.5" bestFit="1" customWidth="1"/>
    <col min="17" max="18" width="8.75" bestFit="1" customWidth="1"/>
    <col min="20" max="20" width="8.375" customWidth="1"/>
    <col min="24" max="24" width="40.125" customWidth="1"/>
  </cols>
  <sheetData>
    <row r="1" spans="2:24">
      <c r="O1" s="183"/>
    </row>
    <row r="2" spans="2:24">
      <c r="B2" s="32" t="s">
        <v>84</v>
      </c>
      <c r="C2" s="32" t="s">
        <v>85</v>
      </c>
      <c r="D2" s="32"/>
      <c r="E2" s="32"/>
      <c r="F2" s="32"/>
      <c r="I2" s="9" t="s">
        <v>61</v>
      </c>
      <c r="J2" s="25"/>
      <c r="K2" s="25"/>
      <c r="L2" s="10"/>
      <c r="N2" s="9" t="s">
        <v>76</v>
      </c>
      <c r="O2" s="25"/>
      <c r="P2" s="25"/>
      <c r="Q2" s="25"/>
      <c r="R2" s="10"/>
      <c r="T2" s="9" t="s">
        <v>217</v>
      </c>
      <c r="U2" s="10"/>
      <c r="W2" s="9" t="s">
        <v>230</v>
      </c>
      <c r="X2" s="10"/>
    </row>
    <row r="3" spans="2:24">
      <c r="B3" s="11"/>
      <c r="C3" s="22" t="s">
        <v>80</v>
      </c>
      <c r="D3" s="22" t="s">
        <v>81</v>
      </c>
      <c r="E3" s="33" t="s">
        <v>82</v>
      </c>
      <c r="F3" s="34" t="s">
        <v>83</v>
      </c>
      <c r="G3" s="21"/>
      <c r="I3" s="11" t="s">
        <v>87</v>
      </c>
      <c r="J3" s="22" t="s">
        <v>88</v>
      </c>
      <c r="K3" s="22" t="s">
        <v>89</v>
      </c>
      <c r="L3" s="12" t="s">
        <v>90</v>
      </c>
      <c r="N3" s="11"/>
      <c r="O3" s="26">
        <v>0</v>
      </c>
      <c r="P3" s="22"/>
      <c r="Q3" s="22"/>
      <c r="R3" s="12"/>
      <c r="T3" s="11"/>
      <c r="U3" s="12"/>
      <c r="W3" s="11" t="s">
        <v>231</v>
      </c>
      <c r="X3" s="12" t="s">
        <v>232</v>
      </c>
    </row>
    <row r="4" spans="2:24">
      <c r="B4" s="11" t="s">
        <v>79</v>
      </c>
      <c r="C4" s="23"/>
      <c r="D4" s="23"/>
      <c r="E4" s="23"/>
      <c r="F4" s="14"/>
      <c r="I4" s="13" t="s">
        <v>62</v>
      </c>
      <c r="J4" s="23" t="s">
        <v>67</v>
      </c>
      <c r="K4" s="23" t="s">
        <v>72</v>
      </c>
      <c r="L4" s="14" t="s">
        <v>75</v>
      </c>
      <c r="N4" s="13" t="s">
        <v>74</v>
      </c>
      <c r="O4" s="186">
        <v>32500</v>
      </c>
      <c r="P4" s="27">
        <v>1</v>
      </c>
      <c r="Q4" s="27">
        <v>30</v>
      </c>
      <c r="R4" s="28">
        <v>23</v>
      </c>
      <c r="T4" s="107" t="s">
        <v>218</v>
      </c>
      <c r="U4" s="108"/>
      <c r="W4" s="107" t="s">
        <v>233</v>
      </c>
      <c r="X4" s="108" t="s">
        <v>234</v>
      </c>
    </row>
    <row r="5" spans="2:24">
      <c r="B5" s="13" t="s">
        <v>81</v>
      </c>
      <c r="C5" s="23" t="s">
        <v>26</v>
      </c>
      <c r="D5" s="23" t="s">
        <v>49</v>
      </c>
      <c r="E5" s="23" t="s">
        <v>38</v>
      </c>
      <c r="F5" s="14" t="s">
        <v>45</v>
      </c>
      <c r="I5" s="13" t="s">
        <v>63</v>
      </c>
      <c r="J5" s="23" t="s">
        <v>68</v>
      </c>
      <c r="K5" s="23" t="s">
        <v>73</v>
      </c>
      <c r="L5" s="14"/>
      <c r="N5" s="13" t="s">
        <v>73</v>
      </c>
      <c r="O5" s="184">
        <v>32500</v>
      </c>
      <c r="P5" s="27">
        <v>38</v>
      </c>
      <c r="Q5" s="27">
        <v>999</v>
      </c>
      <c r="R5" s="31">
        <v>22</v>
      </c>
      <c r="T5" s="107" t="s">
        <v>226</v>
      </c>
      <c r="U5" s="108"/>
      <c r="W5" s="107" t="s">
        <v>235</v>
      </c>
      <c r="X5" s="108" t="s">
        <v>236</v>
      </c>
    </row>
    <row r="6" spans="2:24">
      <c r="B6" s="35" t="s">
        <v>82</v>
      </c>
      <c r="C6" s="23" t="s">
        <v>27</v>
      </c>
      <c r="D6" s="23" t="s">
        <v>229</v>
      </c>
      <c r="E6" s="23" t="s">
        <v>39</v>
      </c>
      <c r="F6" s="14" t="s">
        <v>46</v>
      </c>
      <c r="I6" s="13" t="s">
        <v>64</v>
      </c>
      <c r="J6" s="23" t="s">
        <v>69</v>
      </c>
      <c r="K6" s="23" t="s">
        <v>74</v>
      </c>
      <c r="L6" s="14"/>
      <c r="N6" s="13" t="s">
        <v>72</v>
      </c>
      <c r="O6" s="184">
        <v>15500</v>
      </c>
      <c r="P6" s="27">
        <v>1</v>
      </c>
      <c r="Q6" s="27">
        <v>37</v>
      </c>
      <c r="R6" s="31">
        <v>21</v>
      </c>
      <c r="T6" s="107" t="s">
        <v>2666</v>
      </c>
      <c r="U6" s="108"/>
      <c r="W6" s="107" t="s">
        <v>237</v>
      </c>
      <c r="X6" s="108" t="s">
        <v>238</v>
      </c>
    </row>
    <row r="7" spans="2:24">
      <c r="B7" s="35" t="s">
        <v>83</v>
      </c>
      <c r="C7" s="23" t="s">
        <v>28</v>
      </c>
      <c r="D7" s="23"/>
      <c r="E7" s="23" t="s">
        <v>40</v>
      </c>
      <c r="F7" s="14" t="s">
        <v>51</v>
      </c>
      <c r="I7" s="13" t="s">
        <v>65</v>
      </c>
      <c r="J7" s="23" t="s">
        <v>70</v>
      </c>
      <c r="K7" s="23"/>
      <c r="L7" s="14"/>
      <c r="N7" s="13" t="s">
        <v>62</v>
      </c>
      <c r="O7" s="184">
        <v>22500</v>
      </c>
      <c r="P7" s="27">
        <v>1</v>
      </c>
      <c r="Q7" s="27">
        <v>19</v>
      </c>
      <c r="R7" s="31">
        <v>1</v>
      </c>
      <c r="T7" s="107" t="s">
        <v>227</v>
      </c>
      <c r="U7" s="108"/>
      <c r="W7" s="107" t="s">
        <v>239</v>
      </c>
      <c r="X7" s="108" t="s">
        <v>240</v>
      </c>
    </row>
    <row r="8" spans="2:24">
      <c r="B8" s="13"/>
      <c r="C8" s="23" t="s">
        <v>29</v>
      </c>
      <c r="D8" s="23"/>
      <c r="E8" s="23" t="s">
        <v>41</v>
      </c>
      <c r="F8" s="14" t="s">
        <v>52</v>
      </c>
      <c r="I8" s="15" t="s">
        <v>66</v>
      </c>
      <c r="J8" s="24" t="s">
        <v>71</v>
      </c>
      <c r="K8" s="24"/>
      <c r="L8" s="16"/>
      <c r="N8" s="13" t="s">
        <v>63</v>
      </c>
      <c r="O8" s="184">
        <v>75000</v>
      </c>
      <c r="P8" s="27">
        <v>20</v>
      </c>
      <c r="Q8" s="27">
        <v>39</v>
      </c>
      <c r="R8" s="31">
        <v>2</v>
      </c>
      <c r="T8" s="107"/>
      <c r="U8" s="108"/>
      <c r="W8" s="107" t="s">
        <v>241</v>
      </c>
      <c r="X8" s="108" t="s">
        <v>242</v>
      </c>
    </row>
    <row r="9" spans="2:24">
      <c r="B9" s="13"/>
      <c r="C9" s="23" t="s">
        <v>30</v>
      </c>
      <c r="D9" s="23"/>
      <c r="E9" s="23" t="s">
        <v>50</v>
      </c>
      <c r="F9" s="14" t="s">
        <v>47</v>
      </c>
      <c r="J9" s="20"/>
      <c r="N9" s="13" t="s">
        <v>64</v>
      </c>
      <c r="O9" s="184">
        <v>140250</v>
      </c>
      <c r="P9" s="27">
        <v>40</v>
      </c>
      <c r="Q9" s="27">
        <v>69</v>
      </c>
      <c r="R9" s="31">
        <v>3</v>
      </c>
      <c r="T9" s="107"/>
      <c r="U9" s="108"/>
      <c r="W9" s="107" t="s">
        <v>243</v>
      </c>
      <c r="X9" s="108" t="s">
        <v>244</v>
      </c>
    </row>
    <row r="10" spans="2:24">
      <c r="B10" s="13"/>
      <c r="C10" s="23" t="s">
        <v>31</v>
      </c>
      <c r="D10" s="23"/>
      <c r="E10" s="23" t="s">
        <v>42</v>
      </c>
      <c r="F10" s="14" t="s">
        <v>53</v>
      </c>
      <c r="J10" s="20"/>
      <c r="N10" s="13" t="s">
        <v>65</v>
      </c>
      <c r="O10" s="184">
        <v>205250</v>
      </c>
      <c r="P10" s="27">
        <v>70</v>
      </c>
      <c r="Q10" s="27">
        <v>89</v>
      </c>
      <c r="R10" s="28">
        <v>4</v>
      </c>
      <c r="T10" s="107"/>
      <c r="U10" s="108"/>
      <c r="W10" s="107" t="s">
        <v>245</v>
      </c>
      <c r="X10" s="108" t="s">
        <v>246</v>
      </c>
    </row>
    <row r="11" spans="2:24">
      <c r="B11" s="13"/>
      <c r="C11" s="23" t="s">
        <v>32</v>
      </c>
      <c r="D11" s="23"/>
      <c r="E11" s="23" t="s">
        <v>43</v>
      </c>
      <c r="F11" s="14" t="s">
        <v>48</v>
      </c>
      <c r="J11" s="20"/>
      <c r="N11" s="13" t="s">
        <v>66</v>
      </c>
      <c r="O11" s="184">
        <v>257750</v>
      </c>
      <c r="P11" s="27">
        <v>90</v>
      </c>
      <c r="Q11" s="27">
        <v>999</v>
      </c>
      <c r="R11" s="28">
        <v>5</v>
      </c>
      <c r="T11" s="107"/>
      <c r="U11" s="108"/>
      <c r="W11" s="107" t="s">
        <v>247</v>
      </c>
      <c r="X11" s="108" t="s">
        <v>248</v>
      </c>
    </row>
    <row r="12" spans="2:24">
      <c r="B12" s="13"/>
      <c r="C12" s="23" t="s">
        <v>33</v>
      </c>
      <c r="D12" s="23"/>
      <c r="E12" s="23" t="s">
        <v>44</v>
      </c>
      <c r="F12" s="14" t="s">
        <v>215</v>
      </c>
      <c r="J12" s="20"/>
      <c r="N12" s="13" t="s">
        <v>75</v>
      </c>
      <c r="O12" s="184">
        <v>11250</v>
      </c>
      <c r="P12" s="27"/>
      <c r="Q12" s="23"/>
      <c r="R12" s="28">
        <v>31</v>
      </c>
      <c r="T12" s="107"/>
      <c r="U12" s="108"/>
      <c r="W12" s="107" t="s">
        <v>249</v>
      </c>
      <c r="X12" s="108" t="s">
        <v>250</v>
      </c>
    </row>
    <row r="13" spans="2:24">
      <c r="B13" s="13"/>
      <c r="C13" s="23" t="s">
        <v>34</v>
      </c>
      <c r="D13" s="23"/>
      <c r="E13" s="23"/>
      <c r="F13" s="14" t="s">
        <v>2643</v>
      </c>
      <c r="J13" s="20"/>
      <c r="N13" s="13" t="s">
        <v>67</v>
      </c>
      <c r="O13" s="184">
        <v>11250</v>
      </c>
      <c r="P13" s="27">
        <v>1</v>
      </c>
      <c r="Q13" s="27">
        <v>19</v>
      </c>
      <c r="R13" s="28">
        <v>11</v>
      </c>
      <c r="T13" s="107"/>
      <c r="U13" s="108"/>
      <c r="W13" s="107" t="s">
        <v>251</v>
      </c>
      <c r="X13" s="108" t="s">
        <v>252</v>
      </c>
    </row>
    <row r="14" spans="2:24">
      <c r="B14" s="13"/>
      <c r="C14" s="23" t="s">
        <v>35</v>
      </c>
      <c r="D14" s="23"/>
      <c r="E14" s="23"/>
      <c r="F14" s="14" t="s">
        <v>54</v>
      </c>
      <c r="J14" s="20"/>
      <c r="N14" s="13" t="s">
        <v>68</v>
      </c>
      <c r="O14" s="184">
        <v>36750</v>
      </c>
      <c r="P14" s="27">
        <v>20</v>
      </c>
      <c r="Q14" s="27">
        <v>39</v>
      </c>
      <c r="R14" s="28">
        <v>12</v>
      </c>
      <c r="T14" s="107"/>
      <c r="U14" s="108"/>
      <c r="W14" s="107" t="s">
        <v>253</v>
      </c>
      <c r="X14" s="108" t="s">
        <v>254</v>
      </c>
    </row>
    <row r="15" spans="2:24">
      <c r="B15" s="13"/>
      <c r="C15" s="23" t="s">
        <v>36</v>
      </c>
      <c r="D15" s="23"/>
      <c r="E15" s="23"/>
      <c r="F15" s="14" t="s">
        <v>55</v>
      </c>
      <c r="J15" s="20"/>
      <c r="N15" s="13" t="s">
        <v>69</v>
      </c>
      <c r="O15" s="184">
        <v>69250</v>
      </c>
      <c r="P15" s="27">
        <v>40</v>
      </c>
      <c r="Q15" s="27">
        <v>69</v>
      </c>
      <c r="R15" s="28">
        <v>13</v>
      </c>
      <c r="T15" s="107"/>
      <c r="U15" s="108"/>
      <c r="W15" s="107" t="s">
        <v>255</v>
      </c>
      <c r="X15" s="108" t="s">
        <v>256</v>
      </c>
    </row>
    <row r="16" spans="2:24">
      <c r="B16" s="13"/>
      <c r="C16" s="23" t="s">
        <v>37</v>
      </c>
      <c r="D16" s="23"/>
      <c r="E16" s="23"/>
      <c r="F16" s="14"/>
      <c r="J16" s="20"/>
      <c r="N16" s="13" t="s">
        <v>70</v>
      </c>
      <c r="O16" s="184">
        <v>102000</v>
      </c>
      <c r="P16" s="27">
        <v>70</v>
      </c>
      <c r="Q16" s="27">
        <v>89</v>
      </c>
      <c r="R16" s="28">
        <v>14</v>
      </c>
      <c r="T16" s="107"/>
      <c r="U16" s="108"/>
      <c r="W16" s="107" t="s">
        <v>257</v>
      </c>
      <c r="X16" s="108" t="s">
        <v>258</v>
      </c>
    </row>
    <row r="17" spans="2:24">
      <c r="B17" s="15"/>
      <c r="C17" s="24"/>
      <c r="D17" s="24"/>
      <c r="E17" s="24"/>
      <c r="F17" s="16"/>
      <c r="J17" s="20"/>
      <c r="N17" s="15" t="s">
        <v>71</v>
      </c>
      <c r="O17" s="185">
        <v>128750</v>
      </c>
      <c r="P17" s="29">
        <v>90</v>
      </c>
      <c r="Q17" s="29">
        <v>999</v>
      </c>
      <c r="R17" s="30">
        <v>15</v>
      </c>
      <c r="T17" s="15"/>
      <c r="U17" s="16"/>
      <c r="W17" s="107" t="s">
        <v>259</v>
      </c>
      <c r="X17" s="108" t="s">
        <v>260</v>
      </c>
    </row>
    <row r="18" spans="2:24">
      <c r="B18" s="23"/>
      <c r="C18" s="23"/>
      <c r="D18" s="23"/>
      <c r="E18" s="23"/>
      <c r="F18" s="23"/>
      <c r="J18" s="20"/>
      <c r="P18" s="20"/>
      <c r="W18" s="107" t="s">
        <v>261</v>
      </c>
      <c r="X18" s="108" t="s">
        <v>262</v>
      </c>
    </row>
    <row r="19" spans="2:24">
      <c r="B19" s="23"/>
      <c r="C19" s="23"/>
      <c r="D19" s="23"/>
      <c r="E19" s="23"/>
      <c r="F19" s="23"/>
      <c r="J19" s="20"/>
      <c r="P19" s="20"/>
      <c r="W19" s="107" t="s">
        <v>263</v>
      </c>
      <c r="X19" s="108" t="s">
        <v>264</v>
      </c>
    </row>
    <row r="20" spans="2:24">
      <c r="B20" s="23"/>
      <c r="C20" s="23"/>
      <c r="D20" s="23"/>
      <c r="E20" s="23"/>
      <c r="F20" s="23"/>
      <c r="J20" s="20"/>
      <c r="P20" s="20"/>
      <c r="Q20" s="20"/>
      <c r="R20" s="20"/>
      <c r="W20" s="107" t="s">
        <v>265</v>
      </c>
      <c r="X20" s="108" t="s">
        <v>266</v>
      </c>
    </row>
    <row r="21" spans="2:24">
      <c r="B21" s="23"/>
      <c r="C21" s="23"/>
      <c r="D21" s="23"/>
      <c r="E21" s="23"/>
      <c r="F21" s="23"/>
      <c r="P21" s="20"/>
      <c r="Q21" s="20"/>
      <c r="R21" s="20"/>
      <c r="W21" s="107" t="s">
        <v>267</v>
      </c>
      <c r="X21" s="108" t="s">
        <v>268</v>
      </c>
    </row>
    <row r="22" spans="2:24">
      <c r="B22" s="23"/>
      <c r="C22" s="23"/>
      <c r="D22" s="23"/>
      <c r="E22" s="23"/>
      <c r="F22" s="23"/>
      <c r="W22" s="107" t="s">
        <v>269</v>
      </c>
      <c r="X22" s="108" t="s">
        <v>270</v>
      </c>
    </row>
    <row r="23" spans="2:24">
      <c r="B23" s="23"/>
      <c r="C23" s="23"/>
      <c r="D23" s="23"/>
      <c r="E23" s="23"/>
      <c r="F23" s="23"/>
      <c r="W23" s="107" t="s">
        <v>271</v>
      </c>
      <c r="X23" s="108" t="s">
        <v>272</v>
      </c>
    </row>
    <row r="24" spans="2:24">
      <c r="B24" s="23"/>
      <c r="C24" s="23"/>
      <c r="D24" s="23"/>
      <c r="E24" s="23"/>
      <c r="F24" s="23"/>
      <c r="W24" s="107" t="s">
        <v>273</v>
      </c>
      <c r="X24" s="108" t="s">
        <v>274</v>
      </c>
    </row>
    <row r="25" spans="2:24">
      <c r="B25" s="23"/>
      <c r="C25" s="23"/>
      <c r="D25" s="23"/>
      <c r="E25" s="23"/>
      <c r="F25" s="23"/>
      <c r="W25" s="107" t="s">
        <v>275</v>
      </c>
      <c r="X25" s="108" t="s">
        <v>276</v>
      </c>
    </row>
    <row r="26" spans="2:24">
      <c r="B26" s="23"/>
      <c r="C26" s="23"/>
      <c r="D26" s="23"/>
      <c r="E26" s="23"/>
      <c r="F26" s="23"/>
      <c r="W26" s="107" t="s">
        <v>277</v>
      </c>
      <c r="X26" s="108" t="s">
        <v>278</v>
      </c>
    </row>
    <row r="27" spans="2:24">
      <c r="B27" s="23"/>
      <c r="C27" s="23"/>
      <c r="D27" s="23"/>
      <c r="E27" s="23"/>
      <c r="F27" s="23"/>
      <c r="W27" s="107" t="s">
        <v>279</v>
      </c>
      <c r="X27" s="108" t="s">
        <v>280</v>
      </c>
    </row>
    <row r="28" spans="2:24">
      <c r="B28" s="23"/>
      <c r="C28" s="23"/>
      <c r="D28" s="23"/>
      <c r="E28" s="23"/>
      <c r="F28" s="23"/>
      <c r="W28" s="107" t="s">
        <v>281</v>
      </c>
      <c r="X28" s="108" t="s">
        <v>282</v>
      </c>
    </row>
    <row r="29" spans="2:24">
      <c r="B29" s="23"/>
      <c r="C29" s="23"/>
      <c r="D29" s="23"/>
      <c r="E29" s="23"/>
      <c r="F29" s="23"/>
      <c r="W29" s="107" t="s">
        <v>283</v>
      </c>
      <c r="X29" s="108" t="s">
        <v>284</v>
      </c>
    </row>
    <row r="30" spans="2:24">
      <c r="B30" s="23"/>
      <c r="C30" s="23"/>
      <c r="D30" s="23"/>
      <c r="E30" s="23"/>
      <c r="F30" s="23"/>
      <c r="W30" s="107" t="s">
        <v>285</v>
      </c>
      <c r="X30" s="108" t="s">
        <v>286</v>
      </c>
    </row>
    <row r="31" spans="2:24">
      <c r="B31" s="23"/>
      <c r="C31" s="23"/>
      <c r="D31" s="23"/>
      <c r="E31" s="23"/>
      <c r="F31" s="23"/>
      <c r="W31" s="107" t="s">
        <v>287</v>
      </c>
      <c r="X31" s="108" t="s">
        <v>288</v>
      </c>
    </row>
    <row r="32" spans="2:24">
      <c r="B32" s="23"/>
      <c r="C32" s="23"/>
      <c r="D32" s="23"/>
      <c r="E32" s="23"/>
      <c r="F32" s="23"/>
      <c r="W32" s="107" t="s">
        <v>289</v>
      </c>
      <c r="X32" s="108" t="s">
        <v>290</v>
      </c>
    </row>
    <row r="33" spans="2:24">
      <c r="B33" s="23"/>
      <c r="C33" s="23"/>
      <c r="D33" s="23"/>
      <c r="E33" s="23"/>
      <c r="F33" s="23"/>
      <c r="W33" s="107" t="s">
        <v>291</v>
      </c>
      <c r="X33" s="108" t="s">
        <v>292</v>
      </c>
    </row>
    <row r="34" spans="2:24">
      <c r="B34" s="23"/>
      <c r="C34" s="23"/>
      <c r="D34" s="23"/>
      <c r="E34" s="23"/>
      <c r="F34" s="23"/>
      <c r="W34" s="107" t="s">
        <v>293</v>
      </c>
      <c r="X34" s="108" t="s">
        <v>294</v>
      </c>
    </row>
    <row r="35" spans="2:24">
      <c r="B35" s="23"/>
      <c r="C35" s="23"/>
      <c r="D35" s="23"/>
      <c r="E35" s="23"/>
      <c r="F35" s="23"/>
      <c r="W35" s="107" t="s">
        <v>295</v>
      </c>
      <c r="X35" s="108" t="s">
        <v>296</v>
      </c>
    </row>
    <row r="36" spans="2:24">
      <c r="B36" s="23"/>
      <c r="C36" s="23"/>
      <c r="D36" s="23"/>
      <c r="E36" s="23"/>
      <c r="F36" s="23"/>
      <c r="W36" s="107" t="s">
        <v>297</v>
      </c>
      <c r="X36" s="108" t="s">
        <v>298</v>
      </c>
    </row>
    <row r="37" spans="2:24">
      <c r="B37" s="23"/>
      <c r="C37" s="23"/>
      <c r="D37" s="23"/>
      <c r="E37" s="23"/>
      <c r="F37" s="23"/>
      <c r="W37" s="107" t="s">
        <v>299</v>
      </c>
      <c r="X37" s="108" t="s">
        <v>300</v>
      </c>
    </row>
    <row r="38" spans="2:24">
      <c r="B38" s="23"/>
      <c r="C38" s="23"/>
      <c r="D38" s="23"/>
      <c r="E38" s="23"/>
      <c r="F38" s="23"/>
      <c r="W38" s="107" t="s">
        <v>301</v>
      </c>
      <c r="X38" s="108" t="s">
        <v>302</v>
      </c>
    </row>
    <row r="39" spans="2:24">
      <c r="B39" s="23"/>
      <c r="C39" s="23"/>
      <c r="D39" s="23"/>
      <c r="E39" s="23"/>
      <c r="F39" s="23"/>
      <c r="W39" s="107" t="s">
        <v>303</v>
      </c>
      <c r="X39" s="108" t="s">
        <v>304</v>
      </c>
    </row>
    <row r="40" spans="2:24">
      <c r="W40" s="107" t="s">
        <v>305</v>
      </c>
      <c r="X40" s="108" t="s">
        <v>306</v>
      </c>
    </row>
    <row r="41" spans="2:24">
      <c r="W41" s="107" t="s">
        <v>307</v>
      </c>
      <c r="X41" s="108" t="s">
        <v>308</v>
      </c>
    </row>
    <row r="42" spans="2:24">
      <c r="W42" s="107" t="s">
        <v>309</v>
      </c>
      <c r="X42" s="108" t="s">
        <v>310</v>
      </c>
    </row>
    <row r="43" spans="2:24">
      <c r="W43" s="107" t="s">
        <v>311</v>
      </c>
      <c r="X43" s="108" t="s">
        <v>312</v>
      </c>
    </row>
    <row r="44" spans="2:24">
      <c r="W44" s="107" t="s">
        <v>313</v>
      </c>
      <c r="X44" s="108" t="s">
        <v>314</v>
      </c>
    </row>
    <row r="45" spans="2:24">
      <c r="W45" s="107" t="s">
        <v>315</v>
      </c>
      <c r="X45" s="108" t="s">
        <v>316</v>
      </c>
    </row>
    <row r="46" spans="2:24">
      <c r="W46" s="107" t="s">
        <v>317</v>
      </c>
      <c r="X46" s="108" t="s">
        <v>318</v>
      </c>
    </row>
    <row r="47" spans="2:24">
      <c r="W47" s="107" t="s">
        <v>319</v>
      </c>
      <c r="X47" s="108" t="s">
        <v>320</v>
      </c>
    </row>
    <row r="48" spans="2:24">
      <c r="W48" s="107" t="s">
        <v>321</v>
      </c>
      <c r="X48" s="108" t="s">
        <v>322</v>
      </c>
    </row>
    <row r="49" spans="23:24">
      <c r="W49" s="107" t="s">
        <v>323</v>
      </c>
      <c r="X49" s="108" t="s">
        <v>324</v>
      </c>
    </row>
    <row r="50" spans="23:24">
      <c r="W50" s="107" t="s">
        <v>325</v>
      </c>
      <c r="X50" s="108" t="s">
        <v>326</v>
      </c>
    </row>
    <row r="51" spans="23:24">
      <c r="W51" s="107" t="s">
        <v>327</v>
      </c>
      <c r="X51" s="108" t="s">
        <v>328</v>
      </c>
    </row>
    <row r="52" spans="23:24">
      <c r="W52" s="107" t="s">
        <v>329</v>
      </c>
      <c r="X52" s="108" t="s">
        <v>330</v>
      </c>
    </row>
    <row r="53" spans="23:24">
      <c r="W53" s="107" t="s">
        <v>331</v>
      </c>
      <c r="X53" s="108" t="s">
        <v>332</v>
      </c>
    </row>
    <row r="54" spans="23:24">
      <c r="W54" s="107" t="s">
        <v>333</v>
      </c>
      <c r="X54" s="108" t="s">
        <v>334</v>
      </c>
    </row>
    <row r="55" spans="23:24">
      <c r="W55" s="107" t="s">
        <v>335</v>
      </c>
      <c r="X55" s="108" t="s">
        <v>336</v>
      </c>
    </row>
    <row r="56" spans="23:24">
      <c r="W56" s="107" t="s">
        <v>337</v>
      </c>
      <c r="X56" s="108" t="s">
        <v>338</v>
      </c>
    </row>
    <row r="57" spans="23:24">
      <c r="W57" s="107" t="s">
        <v>339</v>
      </c>
      <c r="X57" s="108" t="s">
        <v>340</v>
      </c>
    </row>
    <row r="58" spans="23:24">
      <c r="W58" s="107" t="s">
        <v>341</v>
      </c>
      <c r="X58" s="108" t="s">
        <v>342</v>
      </c>
    </row>
    <row r="59" spans="23:24">
      <c r="W59" s="107" t="s">
        <v>343</v>
      </c>
      <c r="X59" s="108" t="s">
        <v>344</v>
      </c>
    </row>
    <row r="60" spans="23:24">
      <c r="W60" s="107" t="s">
        <v>345</v>
      </c>
      <c r="X60" s="108" t="s">
        <v>346</v>
      </c>
    </row>
    <row r="61" spans="23:24">
      <c r="W61" s="107" t="s">
        <v>347</v>
      </c>
      <c r="X61" s="108" t="s">
        <v>348</v>
      </c>
    </row>
    <row r="62" spans="23:24">
      <c r="W62" s="107" t="s">
        <v>349</v>
      </c>
      <c r="X62" s="108" t="s">
        <v>350</v>
      </c>
    </row>
    <row r="63" spans="23:24">
      <c r="W63" s="107" t="s">
        <v>351</v>
      </c>
      <c r="X63" s="108" t="s">
        <v>352</v>
      </c>
    </row>
    <row r="64" spans="23:24">
      <c r="W64" s="107" t="s">
        <v>353</v>
      </c>
      <c r="X64" s="108" t="s">
        <v>354</v>
      </c>
    </row>
    <row r="65" spans="23:24">
      <c r="W65" s="107" t="s">
        <v>355</v>
      </c>
      <c r="X65" s="108" t="s">
        <v>356</v>
      </c>
    </row>
    <row r="66" spans="23:24">
      <c r="W66" s="107" t="s">
        <v>357</v>
      </c>
      <c r="X66" s="108" t="s">
        <v>358</v>
      </c>
    </row>
    <row r="67" spans="23:24">
      <c r="W67" s="107" t="s">
        <v>359</v>
      </c>
      <c r="X67" s="108" t="s">
        <v>360</v>
      </c>
    </row>
    <row r="68" spans="23:24">
      <c r="W68" s="107" t="s">
        <v>361</v>
      </c>
      <c r="X68" s="108" t="s">
        <v>362</v>
      </c>
    </row>
    <row r="69" spans="23:24">
      <c r="W69" s="107" t="s">
        <v>363</v>
      </c>
      <c r="X69" s="108" t="s">
        <v>364</v>
      </c>
    </row>
    <row r="70" spans="23:24">
      <c r="W70" s="107" t="s">
        <v>365</v>
      </c>
      <c r="X70" s="108" t="s">
        <v>366</v>
      </c>
    </row>
    <row r="71" spans="23:24">
      <c r="W71" s="107" t="s">
        <v>367</v>
      </c>
      <c r="X71" s="108" t="s">
        <v>368</v>
      </c>
    </row>
    <row r="72" spans="23:24">
      <c r="W72" s="107" t="s">
        <v>369</v>
      </c>
      <c r="X72" s="108" t="s">
        <v>370</v>
      </c>
    </row>
    <row r="73" spans="23:24">
      <c r="W73" s="107" t="s">
        <v>371</v>
      </c>
      <c r="X73" s="108" t="s">
        <v>372</v>
      </c>
    </row>
    <row r="74" spans="23:24">
      <c r="W74" s="107" t="s">
        <v>373</v>
      </c>
      <c r="X74" s="108" t="s">
        <v>374</v>
      </c>
    </row>
    <row r="75" spans="23:24">
      <c r="W75" s="107" t="s">
        <v>375</v>
      </c>
      <c r="X75" s="108" t="s">
        <v>376</v>
      </c>
    </row>
    <row r="76" spans="23:24">
      <c r="W76" s="107" t="s">
        <v>377</v>
      </c>
      <c r="X76" s="108" t="s">
        <v>378</v>
      </c>
    </row>
    <row r="77" spans="23:24">
      <c r="W77" s="107" t="s">
        <v>379</v>
      </c>
      <c r="X77" s="108" t="s">
        <v>380</v>
      </c>
    </row>
    <row r="78" spans="23:24">
      <c r="W78" s="107" t="s">
        <v>381</v>
      </c>
      <c r="X78" s="108" t="s">
        <v>382</v>
      </c>
    </row>
    <row r="79" spans="23:24">
      <c r="W79" s="107" t="s">
        <v>383</v>
      </c>
      <c r="X79" s="108" t="s">
        <v>384</v>
      </c>
    </row>
    <row r="80" spans="23:24">
      <c r="W80" s="107" t="s">
        <v>385</v>
      </c>
      <c r="X80" s="108" t="s">
        <v>386</v>
      </c>
    </row>
    <row r="81" spans="23:24">
      <c r="W81" s="107" t="s">
        <v>387</v>
      </c>
      <c r="X81" s="108" t="s">
        <v>388</v>
      </c>
    </row>
    <row r="82" spans="23:24">
      <c r="W82" s="107" t="s">
        <v>389</v>
      </c>
      <c r="X82" s="108" t="s">
        <v>390</v>
      </c>
    </row>
    <row r="83" spans="23:24">
      <c r="W83" s="107" t="s">
        <v>391</v>
      </c>
      <c r="X83" s="108" t="s">
        <v>392</v>
      </c>
    </row>
    <row r="84" spans="23:24">
      <c r="W84" s="107" t="s">
        <v>393</v>
      </c>
      <c r="X84" s="108" t="s">
        <v>394</v>
      </c>
    </row>
    <row r="85" spans="23:24">
      <c r="W85" s="107" t="s">
        <v>395</v>
      </c>
      <c r="X85" s="108" t="s">
        <v>396</v>
      </c>
    </row>
    <row r="86" spans="23:24">
      <c r="W86" s="107" t="s">
        <v>397</v>
      </c>
      <c r="X86" s="108" t="s">
        <v>398</v>
      </c>
    </row>
    <row r="87" spans="23:24">
      <c r="W87" s="107" t="s">
        <v>399</v>
      </c>
      <c r="X87" s="108" t="s">
        <v>400</v>
      </c>
    </row>
    <row r="88" spans="23:24">
      <c r="W88" s="107" t="s">
        <v>401</v>
      </c>
      <c r="X88" s="108" t="s">
        <v>402</v>
      </c>
    </row>
    <row r="89" spans="23:24">
      <c r="W89" s="107" t="s">
        <v>403</v>
      </c>
      <c r="X89" s="108" t="s">
        <v>404</v>
      </c>
    </row>
    <row r="90" spans="23:24">
      <c r="W90" s="107" t="s">
        <v>405</v>
      </c>
      <c r="X90" s="108" t="s">
        <v>406</v>
      </c>
    </row>
    <row r="91" spans="23:24">
      <c r="W91" s="107" t="s">
        <v>407</v>
      </c>
      <c r="X91" s="108" t="s">
        <v>408</v>
      </c>
    </row>
    <row r="92" spans="23:24">
      <c r="W92" s="107" t="s">
        <v>409</v>
      </c>
      <c r="X92" s="108" t="s">
        <v>410</v>
      </c>
    </row>
    <row r="93" spans="23:24">
      <c r="W93" s="107" t="s">
        <v>411</v>
      </c>
      <c r="X93" s="108" t="s">
        <v>412</v>
      </c>
    </row>
    <row r="94" spans="23:24">
      <c r="W94" s="107" t="s">
        <v>413</v>
      </c>
      <c r="X94" s="108" t="s">
        <v>414</v>
      </c>
    </row>
    <row r="95" spans="23:24">
      <c r="W95" s="107" t="s">
        <v>415</v>
      </c>
      <c r="X95" s="108" t="s">
        <v>416</v>
      </c>
    </row>
    <row r="96" spans="23:24">
      <c r="W96" s="107" t="s">
        <v>417</v>
      </c>
      <c r="X96" s="108" t="s">
        <v>418</v>
      </c>
    </row>
    <row r="97" spans="23:24">
      <c r="W97" s="107" t="s">
        <v>419</v>
      </c>
      <c r="X97" s="108" t="s">
        <v>420</v>
      </c>
    </row>
    <row r="98" spans="23:24">
      <c r="W98" s="107" t="s">
        <v>421</v>
      </c>
      <c r="X98" s="108" t="s">
        <v>422</v>
      </c>
    </row>
    <row r="99" spans="23:24">
      <c r="W99" s="107" t="s">
        <v>423</v>
      </c>
      <c r="X99" s="108" t="s">
        <v>424</v>
      </c>
    </row>
    <row r="100" spans="23:24">
      <c r="W100" s="107" t="s">
        <v>425</v>
      </c>
      <c r="X100" s="108" t="s">
        <v>426</v>
      </c>
    </row>
    <row r="101" spans="23:24">
      <c r="W101" s="107" t="s">
        <v>427</v>
      </c>
      <c r="X101" s="108" t="s">
        <v>428</v>
      </c>
    </row>
    <row r="102" spans="23:24">
      <c r="W102" s="107" t="s">
        <v>429</v>
      </c>
      <c r="X102" s="108" t="s">
        <v>430</v>
      </c>
    </row>
    <row r="103" spans="23:24">
      <c r="W103" s="107" t="s">
        <v>431</v>
      </c>
      <c r="X103" s="108" t="s">
        <v>432</v>
      </c>
    </row>
    <row r="104" spans="23:24">
      <c r="W104" s="107" t="s">
        <v>433</v>
      </c>
      <c r="X104" s="108" t="s">
        <v>434</v>
      </c>
    </row>
    <row r="105" spans="23:24">
      <c r="W105" s="107" t="s">
        <v>435</v>
      </c>
      <c r="X105" s="108" t="s">
        <v>436</v>
      </c>
    </row>
    <row r="106" spans="23:24">
      <c r="W106" s="107" t="s">
        <v>437</v>
      </c>
      <c r="X106" s="108" t="s">
        <v>438</v>
      </c>
    </row>
    <row r="107" spans="23:24">
      <c r="W107" s="107" t="s">
        <v>439</v>
      </c>
      <c r="X107" s="108" t="s">
        <v>440</v>
      </c>
    </row>
    <row r="108" spans="23:24">
      <c r="W108" s="107" t="s">
        <v>441</v>
      </c>
      <c r="X108" s="108" t="s">
        <v>442</v>
      </c>
    </row>
    <row r="109" spans="23:24">
      <c r="W109" s="107" t="s">
        <v>443</v>
      </c>
      <c r="X109" s="108" t="s">
        <v>444</v>
      </c>
    </row>
    <row r="110" spans="23:24">
      <c r="W110" s="107" t="s">
        <v>445</v>
      </c>
      <c r="X110" s="108" t="s">
        <v>446</v>
      </c>
    </row>
    <row r="111" spans="23:24">
      <c r="W111" s="107" t="s">
        <v>447</v>
      </c>
      <c r="X111" s="108" t="s">
        <v>448</v>
      </c>
    </row>
    <row r="112" spans="23:24">
      <c r="W112" s="107" t="s">
        <v>449</v>
      </c>
      <c r="X112" s="108" t="s">
        <v>450</v>
      </c>
    </row>
    <row r="113" spans="23:24">
      <c r="W113" s="107" t="s">
        <v>451</v>
      </c>
      <c r="X113" s="108" t="s">
        <v>452</v>
      </c>
    </row>
    <row r="114" spans="23:24">
      <c r="W114" s="107" t="s">
        <v>453</v>
      </c>
      <c r="X114" s="108" t="s">
        <v>454</v>
      </c>
    </row>
    <row r="115" spans="23:24">
      <c r="W115" s="107" t="s">
        <v>455</v>
      </c>
      <c r="X115" s="108" t="s">
        <v>456</v>
      </c>
    </row>
    <row r="116" spans="23:24">
      <c r="W116" s="107" t="s">
        <v>457</v>
      </c>
      <c r="X116" s="108" t="s">
        <v>458</v>
      </c>
    </row>
    <row r="117" spans="23:24">
      <c r="W117" s="107" t="s">
        <v>459</v>
      </c>
      <c r="X117" s="108" t="s">
        <v>460</v>
      </c>
    </row>
    <row r="118" spans="23:24">
      <c r="W118" s="107" t="s">
        <v>461</v>
      </c>
      <c r="X118" s="108" t="s">
        <v>462</v>
      </c>
    </row>
    <row r="119" spans="23:24">
      <c r="W119" s="107" t="s">
        <v>463</v>
      </c>
      <c r="X119" s="108" t="s">
        <v>464</v>
      </c>
    </row>
    <row r="120" spans="23:24">
      <c r="W120" s="107" t="s">
        <v>465</v>
      </c>
      <c r="X120" s="108" t="s">
        <v>466</v>
      </c>
    </row>
    <row r="121" spans="23:24">
      <c r="W121" s="107" t="s">
        <v>467</v>
      </c>
      <c r="X121" s="108" t="s">
        <v>468</v>
      </c>
    </row>
    <row r="122" spans="23:24">
      <c r="W122" s="107" t="s">
        <v>469</v>
      </c>
      <c r="X122" s="108" t="s">
        <v>470</v>
      </c>
    </row>
    <row r="123" spans="23:24">
      <c r="W123" s="107" t="s">
        <v>471</v>
      </c>
      <c r="X123" s="108" t="s">
        <v>472</v>
      </c>
    </row>
    <row r="124" spans="23:24">
      <c r="W124" s="107" t="s">
        <v>473</v>
      </c>
      <c r="X124" s="108" t="s">
        <v>474</v>
      </c>
    </row>
    <row r="125" spans="23:24">
      <c r="W125" s="107" t="s">
        <v>475</v>
      </c>
      <c r="X125" s="108" t="s">
        <v>476</v>
      </c>
    </row>
    <row r="126" spans="23:24">
      <c r="W126" s="107" t="s">
        <v>477</v>
      </c>
      <c r="X126" s="108" t="s">
        <v>478</v>
      </c>
    </row>
    <row r="127" spans="23:24">
      <c r="W127" s="107" t="s">
        <v>479</v>
      </c>
      <c r="X127" s="108" t="s">
        <v>480</v>
      </c>
    </row>
    <row r="128" spans="23:24">
      <c r="W128" s="107" t="s">
        <v>481</v>
      </c>
      <c r="X128" s="108" t="s">
        <v>482</v>
      </c>
    </row>
    <row r="129" spans="23:24">
      <c r="W129" s="107" t="s">
        <v>483</v>
      </c>
      <c r="X129" s="108" t="s">
        <v>484</v>
      </c>
    </row>
    <row r="130" spans="23:24">
      <c r="W130" s="107" t="s">
        <v>485</v>
      </c>
      <c r="X130" s="108" t="s">
        <v>486</v>
      </c>
    </row>
    <row r="131" spans="23:24">
      <c r="W131" s="107" t="s">
        <v>487</v>
      </c>
      <c r="X131" s="108" t="s">
        <v>488</v>
      </c>
    </row>
    <row r="132" spans="23:24">
      <c r="W132" s="107" t="s">
        <v>489</v>
      </c>
      <c r="X132" s="108" t="s">
        <v>490</v>
      </c>
    </row>
    <row r="133" spans="23:24">
      <c r="W133" s="107" t="s">
        <v>491</v>
      </c>
      <c r="X133" s="108" t="s">
        <v>492</v>
      </c>
    </row>
    <row r="134" spans="23:24">
      <c r="W134" s="107" t="s">
        <v>493</v>
      </c>
      <c r="X134" s="108" t="s">
        <v>494</v>
      </c>
    </row>
    <row r="135" spans="23:24">
      <c r="W135" s="107" t="s">
        <v>495</v>
      </c>
      <c r="X135" s="108" t="s">
        <v>496</v>
      </c>
    </row>
    <row r="136" spans="23:24">
      <c r="W136" s="107" t="s">
        <v>497</v>
      </c>
      <c r="X136" s="108" t="s">
        <v>498</v>
      </c>
    </row>
    <row r="137" spans="23:24">
      <c r="W137" s="107" t="s">
        <v>499</v>
      </c>
      <c r="X137" s="108" t="s">
        <v>500</v>
      </c>
    </row>
    <row r="138" spans="23:24">
      <c r="W138" s="107" t="s">
        <v>501</v>
      </c>
      <c r="X138" s="108" t="s">
        <v>502</v>
      </c>
    </row>
    <row r="139" spans="23:24">
      <c r="W139" s="107" t="s">
        <v>503</v>
      </c>
      <c r="X139" s="108" t="s">
        <v>504</v>
      </c>
    </row>
    <row r="140" spans="23:24">
      <c r="W140" s="107" t="s">
        <v>505</v>
      </c>
      <c r="X140" s="108" t="s">
        <v>506</v>
      </c>
    </row>
    <row r="141" spans="23:24">
      <c r="W141" s="107" t="s">
        <v>507</v>
      </c>
      <c r="X141" s="108" t="s">
        <v>508</v>
      </c>
    </row>
    <row r="142" spans="23:24">
      <c r="W142" s="107" t="s">
        <v>509</v>
      </c>
      <c r="X142" s="108" t="s">
        <v>510</v>
      </c>
    </row>
    <row r="143" spans="23:24">
      <c r="W143" s="107" t="s">
        <v>511</v>
      </c>
      <c r="X143" s="108" t="s">
        <v>512</v>
      </c>
    </row>
    <row r="144" spans="23:24">
      <c r="W144" s="107" t="s">
        <v>513</v>
      </c>
      <c r="X144" s="108" t="s">
        <v>514</v>
      </c>
    </row>
    <row r="145" spans="23:24">
      <c r="W145" s="107" t="s">
        <v>515</v>
      </c>
      <c r="X145" s="108" t="s">
        <v>516</v>
      </c>
    </row>
    <row r="146" spans="23:24">
      <c r="W146" s="107" t="s">
        <v>517</v>
      </c>
      <c r="X146" s="108" t="s">
        <v>518</v>
      </c>
    </row>
    <row r="147" spans="23:24">
      <c r="W147" s="107" t="s">
        <v>519</v>
      </c>
      <c r="X147" s="108" t="s">
        <v>520</v>
      </c>
    </row>
    <row r="148" spans="23:24">
      <c r="W148" s="107" t="s">
        <v>521</v>
      </c>
      <c r="X148" s="108" t="s">
        <v>522</v>
      </c>
    </row>
    <row r="149" spans="23:24">
      <c r="W149" s="107" t="s">
        <v>523</v>
      </c>
      <c r="X149" s="108" t="s">
        <v>524</v>
      </c>
    </row>
    <row r="150" spans="23:24">
      <c r="W150" s="107" t="s">
        <v>525</v>
      </c>
      <c r="X150" s="108" t="s">
        <v>526</v>
      </c>
    </row>
    <row r="151" spans="23:24">
      <c r="W151" s="107" t="s">
        <v>527</v>
      </c>
      <c r="X151" s="108" t="s">
        <v>528</v>
      </c>
    </row>
    <row r="152" spans="23:24">
      <c r="W152" s="107" t="s">
        <v>529</v>
      </c>
      <c r="X152" s="108" t="s">
        <v>530</v>
      </c>
    </row>
    <row r="153" spans="23:24">
      <c r="W153" s="107" t="s">
        <v>531</v>
      </c>
      <c r="X153" s="108" t="s">
        <v>532</v>
      </c>
    </row>
    <row r="154" spans="23:24">
      <c r="W154" s="107" t="s">
        <v>533</v>
      </c>
      <c r="X154" s="108" t="s">
        <v>534</v>
      </c>
    </row>
    <row r="155" spans="23:24">
      <c r="W155" s="107" t="s">
        <v>535</v>
      </c>
      <c r="X155" s="108" t="s">
        <v>536</v>
      </c>
    </row>
    <row r="156" spans="23:24">
      <c r="W156" s="107" t="s">
        <v>537</v>
      </c>
      <c r="X156" s="108" t="s">
        <v>538</v>
      </c>
    </row>
    <row r="157" spans="23:24">
      <c r="W157" s="107" t="s">
        <v>539</v>
      </c>
      <c r="X157" s="108" t="s">
        <v>540</v>
      </c>
    </row>
    <row r="158" spans="23:24">
      <c r="W158" s="107" t="s">
        <v>541</v>
      </c>
      <c r="X158" s="108" t="s">
        <v>542</v>
      </c>
    </row>
    <row r="159" spans="23:24">
      <c r="W159" s="107" t="s">
        <v>543</v>
      </c>
      <c r="X159" s="108" t="s">
        <v>544</v>
      </c>
    </row>
    <row r="160" spans="23:24">
      <c r="W160" s="107" t="s">
        <v>545</v>
      </c>
      <c r="X160" s="108" t="s">
        <v>546</v>
      </c>
    </row>
    <row r="161" spans="23:24">
      <c r="W161" s="107" t="s">
        <v>547</v>
      </c>
      <c r="X161" s="108" t="s">
        <v>548</v>
      </c>
    </row>
    <row r="162" spans="23:24">
      <c r="W162" s="107" t="s">
        <v>549</v>
      </c>
      <c r="X162" s="108" t="s">
        <v>550</v>
      </c>
    </row>
    <row r="163" spans="23:24">
      <c r="W163" s="107" t="s">
        <v>551</v>
      </c>
      <c r="X163" s="108" t="s">
        <v>552</v>
      </c>
    </row>
    <row r="164" spans="23:24">
      <c r="W164" s="107" t="s">
        <v>553</v>
      </c>
      <c r="X164" s="108" t="s">
        <v>554</v>
      </c>
    </row>
    <row r="165" spans="23:24">
      <c r="W165" s="107" t="s">
        <v>555</v>
      </c>
      <c r="X165" s="108" t="s">
        <v>556</v>
      </c>
    </row>
    <row r="166" spans="23:24">
      <c r="W166" s="107" t="s">
        <v>557</v>
      </c>
      <c r="X166" s="108" t="s">
        <v>558</v>
      </c>
    </row>
    <row r="167" spans="23:24">
      <c r="W167" s="107" t="s">
        <v>559</v>
      </c>
      <c r="X167" s="108" t="s">
        <v>560</v>
      </c>
    </row>
    <row r="168" spans="23:24">
      <c r="W168" s="107" t="s">
        <v>561</v>
      </c>
      <c r="X168" s="108" t="s">
        <v>562</v>
      </c>
    </row>
    <row r="169" spans="23:24">
      <c r="W169" s="107" t="s">
        <v>563</v>
      </c>
      <c r="X169" s="108" t="s">
        <v>564</v>
      </c>
    </row>
    <row r="170" spans="23:24">
      <c r="W170" s="107" t="s">
        <v>565</v>
      </c>
      <c r="X170" s="108" t="s">
        <v>566</v>
      </c>
    </row>
    <row r="171" spans="23:24">
      <c r="W171" s="107" t="s">
        <v>567</v>
      </c>
      <c r="X171" s="108" t="s">
        <v>568</v>
      </c>
    </row>
    <row r="172" spans="23:24">
      <c r="W172" s="107" t="s">
        <v>569</v>
      </c>
      <c r="X172" s="108" t="s">
        <v>570</v>
      </c>
    </row>
    <row r="173" spans="23:24">
      <c r="W173" s="107" t="s">
        <v>571</v>
      </c>
      <c r="X173" s="108" t="s">
        <v>572</v>
      </c>
    </row>
    <row r="174" spans="23:24">
      <c r="W174" s="107" t="s">
        <v>573</v>
      </c>
      <c r="X174" s="108" t="s">
        <v>574</v>
      </c>
    </row>
    <row r="175" spans="23:24">
      <c r="W175" s="107" t="s">
        <v>575</v>
      </c>
      <c r="X175" s="108" t="s">
        <v>576</v>
      </c>
    </row>
    <row r="176" spans="23:24">
      <c r="W176" s="107" t="s">
        <v>577</v>
      </c>
      <c r="X176" s="108" t="s">
        <v>578</v>
      </c>
    </row>
    <row r="177" spans="23:24">
      <c r="W177" s="107" t="s">
        <v>579</v>
      </c>
      <c r="X177" s="108" t="s">
        <v>580</v>
      </c>
    </row>
    <row r="178" spans="23:24">
      <c r="W178" s="107" t="s">
        <v>581</v>
      </c>
      <c r="X178" s="108" t="s">
        <v>582</v>
      </c>
    </row>
    <row r="179" spans="23:24">
      <c r="W179" s="107" t="s">
        <v>583</v>
      </c>
      <c r="X179" s="108" t="s">
        <v>584</v>
      </c>
    </row>
    <row r="180" spans="23:24">
      <c r="W180" s="107" t="s">
        <v>585</v>
      </c>
      <c r="X180" s="108" t="s">
        <v>586</v>
      </c>
    </row>
    <row r="181" spans="23:24">
      <c r="W181" s="107" t="s">
        <v>587</v>
      </c>
      <c r="X181" s="108" t="s">
        <v>588</v>
      </c>
    </row>
    <row r="182" spans="23:24">
      <c r="W182" s="107" t="s">
        <v>589</v>
      </c>
      <c r="X182" s="108" t="s">
        <v>590</v>
      </c>
    </row>
    <row r="183" spans="23:24">
      <c r="W183" s="107" t="s">
        <v>591</v>
      </c>
      <c r="X183" s="108" t="s">
        <v>592</v>
      </c>
    </row>
    <row r="184" spans="23:24">
      <c r="W184" s="107" t="s">
        <v>593</v>
      </c>
      <c r="X184" s="108" t="s">
        <v>594</v>
      </c>
    </row>
    <row r="185" spans="23:24">
      <c r="W185" s="107" t="s">
        <v>595</v>
      </c>
      <c r="X185" s="108" t="s">
        <v>596</v>
      </c>
    </row>
    <row r="186" spans="23:24">
      <c r="W186" s="107" t="s">
        <v>597</v>
      </c>
      <c r="X186" s="108" t="s">
        <v>598</v>
      </c>
    </row>
    <row r="187" spans="23:24">
      <c r="W187" s="107" t="s">
        <v>599</v>
      </c>
      <c r="X187" s="108" t="s">
        <v>600</v>
      </c>
    </row>
    <row r="188" spans="23:24">
      <c r="W188" s="107" t="s">
        <v>601</v>
      </c>
      <c r="X188" s="108" t="s">
        <v>602</v>
      </c>
    </row>
    <row r="189" spans="23:24">
      <c r="W189" s="107" t="s">
        <v>603</v>
      </c>
      <c r="X189" s="108" t="s">
        <v>604</v>
      </c>
    </row>
    <row r="190" spans="23:24">
      <c r="W190" s="107" t="s">
        <v>605</v>
      </c>
      <c r="X190" s="108" t="s">
        <v>606</v>
      </c>
    </row>
    <row r="191" spans="23:24">
      <c r="W191" s="107" t="s">
        <v>607</v>
      </c>
      <c r="X191" s="108" t="s">
        <v>608</v>
      </c>
    </row>
    <row r="192" spans="23:24">
      <c r="W192" s="107" t="s">
        <v>609</v>
      </c>
      <c r="X192" s="108" t="s">
        <v>610</v>
      </c>
    </row>
    <row r="193" spans="23:24">
      <c r="W193" s="107" t="s">
        <v>611</v>
      </c>
      <c r="X193" s="108" t="s">
        <v>612</v>
      </c>
    </row>
    <row r="194" spans="23:24">
      <c r="W194" s="107" t="s">
        <v>613</v>
      </c>
      <c r="X194" s="108" t="s">
        <v>614</v>
      </c>
    </row>
    <row r="195" spans="23:24">
      <c r="W195" s="107" t="s">
        <v>615</v>
      </c>
      <c r="X195" s="108" t="s">
        <v>616</v>
      </c>
    </row>
    <row r="196" spans="23:24">
      <c r="W196" s="107" t="s">
        <v>617</v>
      </c>
      <c r="X196" s="108" t="s">
        <v>618</v>
      </c>
    </row>
    <row r="197" spans="23:24">
      <c r="W197" s="107" t="s">
        <v>619</v>
      </c>
      <c r="X197" s="108" t="s">
        <v>620</v>
      </c>
    </row>
    <row r="198" spans="23:24">
      <c r="W198" s="107" t="s">
        <v>621</v>
      </c>
      <c r="X198" s="108" t="s">
        <v>622</v>
      </c>
    </row>
    <row r="199" spans="23:24">
      <c r="W199" s="107" t="s">
        <v>623</v>
      </c>
      <c r="X199" s="108" t="s">
        <v>624</v>
      </c>
    </row>
    <row r="200" spans="23:24">
      <c r="W200" s="107" t="s">
        <v>625</v>
      </c>
      <c r="X200" s="108" t="s">
        <v>626</v>
      </c>
    </row>
    <row r="201" spans="23:24">
      <c r="W201" s="107" t="s">
        <v>627</v>
      </c>
      <c r="X201" s="108" t="s">
        <v>628</v>
      </c>
    </row>
    <row r="202" spans="23:24">
      <c r="W202" s="107" t="s">
        <v>629</v>
      </c>
      <c r="X202" s="108" t="s">
        <v>630</v>
      </c>
    </row>
    <row r="203" spans="23:24">
      <c r="W203" s="107" t="s">
        <v>631</v>
      </c>
      <c r="X203" s="108" t="s">
        <v>632</v>
      </c>
    </row>
    <row r="204" spans="23:24">
      <c r="W204" s="107" t="s">
        <v>633</v>
      </c>
      <c r="X204" s="108" t="s">
        <v>634</v>
      </c>
    </row>
    <row r="205" spans="23:24">
      <c r="W205" s="107" t="s">
        <v>635</v>
      </c>
      <c r="X205" s="108" t="s">
        <v>636</v>
      </c>
    </row>
    <row r="206" spans="23:24">
      <c r="W206" s="107" t="s">
        <v>637</v>
      </c>
      <c r="X206" s="108" t="s">
        <v>638</v>
      </c>
    </row>
    <row r="207" spans="23:24">
      <c r="W207" s="107" t="s">
        <v>639</v>
      </c>
      <c r="X207" s="108" t="s">
        <v>640</v>
      </c>
    </row>
    <row r="208" spans="23:24">
      <c r="W208" s="107" t="s">
        <v>641</v>
      </c>
      <c r="X208" s="108" t="s">
        <v>642</v>
      </c>
    </row>
    <row r="209" spans="23:24">
      <c r="W209" s="107" t="s">
        <v>643</v>
      </c>
      <c r="X209" s="108" t="s">
        <v>644</v>
      </c>
    </row>
    <row r="210" spans="23:24">
      <c r="W210" s="107" t="s">
        <v>645</v>
      </c>
      <c r="X210" s="108" t="s">
        <v>646</v>
      </c>
    </row>
    <row r="211" spans="23:24">
      <c r="W211" s="107" t="s">
        <v>647</v>
      </c>
      <c r="X211" s="108" t="s">
        <v>648</v>
      </c>
    </row>
    <row r="212" spans="23:24">
      <c r="W212" s="107" t="s">
        <v>649</v>
      </c>
      <c r="X212" s="108" t="s">
        <v>650</v>
      </c>
    </row>
    <row r="213" spans="23:24">
      <c r="W213" s="107" t="s">
        <v>651</v>
      </c>
      <c r="X213" s="108" t="s">
        <v>652</v>
      </c>
    </row>
    <row r="214" spans="23:24">
      <c r="W214" s="107" t="s">
        <v>653</v>
      </c>
      <c r="X214" s="108" t="s">
        <v>654</v>
      </c>
    </row>
    <row r="215" spans="23:24">
      <c r="W215" s="107" t="s">
        <v>655</v>
      </c>
      <c r="X215" s="108" t="s">
        <v>656</v>
      </c>
    </row>
    <row r="216" spans="23:24">
      <c r="W216" s="107" t="s">
        <v>657</v>
      </c>
      <c r="X216" s="108" t="s">
        <v>658</v>
      </c>
    </row>
    <row r="217" spans="23:24">
      <c r="W217" s="107" t="s">
        <v>659</v>
      </c>
      <c r="X217" s="108" t="s">
        <v>660</v>
      </c>
    </row>
    <row r="218" spans="23:24">
      <c r="W218" s="107" t="s">
        <v>661</v>
      </c>
      <c r="X218" s="108" t="s">
        <v>662</v>
      </c>
    </row>
    <row r="219" spans="23:24">
      <c r="W219" s="107" t="s">
        <v>663</v>
      </c>
      <c r="X219" s="108" t="s">
        <v>664</v>
      </c>
    </row>
    <row r="220" spans="23:24">
      <c r="W220" s="107" t="s">
        <v>665</v>
      </c>
      <c r="X220" s="108" t="s">
        <v>666</v>
      </c>
    </row>
    <row r="221" spans="23:24">
      <c r="W221" s="107" t="s">
        <v>667</v>
      </c>
      <c r="X221" s="108" t="s">
        <v>668</v>
      </c>
    </row>
    <row r="222" spans="23:24">
      <c r="W222" s="107" t="s">
        <v>669</v>
      </c>
      <c r="X222" s="108" t="s">
        <v>670</v>
      </c>
    </row>
    <row r="223" spans="23:24">
      <c r="W223" s="107" t="s">
        <v>671</v>
      </c>
      <c r="X223" s="108" t="s">
        <v>672</v>
      </c>
    </row>
    <row r="224" spans="23:24">
      <c r="W224" s="107" t="s">
        <v>673</v>
      </c>
      <c r="X224" s="108" t="s">
        <v>674</v>
      </c>
    </row>
    <row r="225" spans="23:24">
      <c r="W225" s="107" t="s">
        <v>675</v>
      </c>
      <c r="X225" s="108" t="s">
        <v>676</v>
      </c>
    </row>
    <row r="226" spans="23:24">
      <c r="W226" s="107" t="s">
        <v>677</v>
      </c>
      <c r="X226" s="108" t="s">
        <v>678</v>
      </c>
    </row>
    <row r="227" spans="23:24">
      <c r="W227" s="107" t="s">
        <v>679</v>
      </c>
      <c r="X227" s="108" t="s">
        <v>680</v>
      </c>
    </row>
    <row r="228" spans="23:24">
      <c r="W228" s="107" t="s">
        <v>681</v>
      </c>
      <c r="X228" s="108" t="s">
        <v>682</v>
      </c>
    </row>
    <row r="229" spans="23:24">
      <c r="W229" s="107" t="s">
        <v>683</v>
      </c>
      <c r="X229" s="108" t="s">
        <v>684</v>
      </c>
    </row>
    <row r="230" spans="23:24">
      <c r="W230" s="107" t="s">
        <v>685</v>
      </c>
      <c r="X230" s="108" t="s">
        <v>686</v>
      </c>
    </row>
    <row r="231" spans="23:24">
      <c r="W231" s="107" t="s">
        <v>687</v>
      </c>
      <c r="X231" s="108" t="s">
        <v>688</v>
      </c>
    </row>
    <row r="232" spans="23:24">
      <c r="W232" s="107" t="s">
        <v>689</v>
      </c>
      <c r="X232" s="108" t="s">
        <v>690</v>
      </c>
    </row>
    <row r="233" spans="23:24">
      <c r="W233" s="107" t="s">
        <v>691</v>
      </c>
      <c r="X233" s="108" t="s">
        <v>692</v>
      </c>
    </row>
    <row r="234" spans="23:24">
      <c r="W234" s="107" t="s">
        <v>693</v>
      </c>
      <c r="X234" s="108" t="s">
        <v>694</v>
      </c>
    </row>
    <row r="235" spans="23:24">
      <c r="W235" s="107" t="s">
        <v>695</v>
      </c>
      <c r="X235" s="108" t="s">
        <v>696</v>
      </c>
    </row>
    <row r="236" spans="23:24">
      <c r="W236" s="107" t="s">
        <v>697</v>
      </c>
      <c r="X236" s="108" t="s">
        <v>698</v>
      </c>
    </row>
    <row r="237" spans="23:24">
      <c r="W237" s="107" t="s">
        <v>699</v>
      </c>
      <c r="X237" s="108" t="s">
        <v>700</v>
      </c>
    </row>
    <row r="238" spans="23:24">
      <c r="W238" s="107" t="s">
        <v>701</v>
      </c>
      <c r="X238" s="108" t="s">
        <v>702</v>
      </c>
    </row>
    <row r="239" spans="23:24">
      <c r="W239" s="107" t="s">
        <v>703</v>
      </c>
      <c r="X239" s="108" t="s">
        <v>704</v>
      </c>
    </row>
    <row r="240" spans="23:24">
      <c r="W240" s="107" t="s">
        <v>705</v>
      </c>
      <c r="X240" s="108" t="s">
        <v>706</v>
      </c>
    </row>
    <row r="241" spans="23:24">
      <c r="W241" s="107" t="s">
        <v>707</v>
      </c>
      <c r="X241" s="108" t="s">
        <v>708</v>
      </c>
    </row>
    <row r="242" spans="23:24">
      <c r="W242" s="107" t="s">
        <v>709</v>
      </c>
      <c r="X242" s="108" t="s">
        <v>710</v>
      </c>
    </row>
    <row r="243" spans="23:24">
      <c r="W243" s="107" t="s">
        <v>711</v>
      </c>
      <c r="X243" s="108" t="s">
        <v>712</v>
      </c>
    </row>
    <row r="244" spans="23:24">
      <c r="W244" s="107" t="s">
        <v>713</v>
      </c>
      <c r="X244" s="108" t="s">
        <v>714</v>
      </c>
    </row>
    <row r="245" spans="23:24">
      <c r="W245" s="107" t="s">
        <v>715</v>
      </c>
      <c r="X245" s="108" t="s">
        <v>716</v>
      </c>
    </row>
    <row r="246" spans="23:24">
      <c r="W246" s="107" t="s">
        <v>717</v>
      </c>
      <c r="X246" s="108" t="s">
        <v>718</v>
      </c>
    </row>
    <row r="247" spans="23:24">
      <c r="W247" s="107" t="s">
        <v>719</v>
      </c>
      <c r="X247" s="108" t="s">
        <v>720</v>
      </c>
    </row>
    <row r="248" spans="23:24">
      <c r="W248" s="107" t="s">
        <v>721</v>
      </c>
      <c r="X248" s="108" t="s">
        <v>722</v>
      </c>
    </row>
    <row r="249" spans="23:24">
      <c r="W249" s="107" t="s">
        <v>723</v>
      </c>
      <c r="X249" s="108" t="s">
        <v>724</v>
      </c>
    </row>
    <row r="250" spans="23:24">
      <c r="W250" s="107" t="s">
        <v>725</v>
      </c>
      <c r="X250" s="108" t="s">
        <v>726</v>
      </c>
    </row>
    <row r="251" spans="23:24">
      <c r="W251" s="107" t="s">
        <v>727</v>
      </c>
      <c r="X251" s="108" t="s">
        <v>728</v>
      </c>
    </row>
    <row r="252" spans="23:24">
      <c r="W252" s="107" t="s">
        <v>729</v>
      </c>
      <c r="X252" s="108" t="s">
        <v>730</v>
      </c>
    </row>
    <row r="253" spans="23:24">
      <c r="W253" s="107" t="s">
        <v>731</v>
      </c>
      <c r="X253" s="108" t="s">
        <v>732</v>
      </c>
    </row>
    <row r="254" spans="23:24">
      <c r="W254" s="107" t="s">
        <v>733</v>
      </c>
      <c r="X254" s="108" t="s">
        <v>734</v>
      </c>
    </row>
    <row r="255" spans="23:24">
      <c r="W255" s="107" t="s">
        <v>735</v>
      </c>
      <c r="X255" s="108" t="s">
        <v>736</v>
      </c>
    </row>
    <row r="256" spans="23:24">
      <c r="W256" s="107" t="s">
        <v>737</v>
      </c>
      <c r="X256" s="108" t="s">
        <v>738</v>
      </c>
    </row>
    <row r="257" spans="23:24">
      <c r="W257" s="107" t="s">
        <v>739</v>
      </c>
      <c r="X257" s="108" t="s">
        <v>740</v>
      </c>
    </row>
    <row r="258" spans="23:24">
      <c r="W258" s="107" t="s">
        <v>741</v>
      </c>
      <c r="X258" s="108" t="s">
        <v>742</v>
      </c>
    </row>
    <row r="259" spans="23:24">
      <c r="W259" s="107" t="s">
        <v>743</v>
      </c>
      <c r="X259" s="108" t="s">
        <v>744</v>
      </c>
    </row>
    <row r="260" spans="23:24">
      <c r="W260" s="107" t="s">
        <v>745</v>
      </c>
      <c r="X260" s="108" t="s">
        <v>746</v>
      </c>
    </row>
    <row r="261" spans="23:24">
      <c r="W261" s="107" t="s">
        <v>747</v>
      </c>
      <c r="X261" s="108" t="s">
        <v>748</v>
      </c>
    </row>
    <row r="262" spans="23:24">
      <c r="W262" s="107" t="s">
        <v>749</v>
      </c>
      <c r="X262" s="108" t="s">
        <v>750</v>
      </c>
    </row>
    <row r="263" spans="23:24">
      <c r="W263" s="107" t="s">
        <v>751</v>
      </c>
      <c r="X263" s="108" t="s">
        <v>752</v>
      </c>
    </row>
    <row r="264" spans="23:24">
      <c r="W264" s="107" t="s">
        <v>753</v>
      </c>
      <c r="X264" s="108" t="s">
        <v>754</v>
      </c>
    </row>
    <row r="265" spans="23:24">
      <c r="W265" s="107" t="s">
        <v>755</v>
      </c>
      <c r="X265" s="108" t="s">
        <v>756</v>
      </c>
    </row>
    <row r="266" spans="23:24">
      <c r="W266" s="107" t="s">
        <v>757</v>
      </c>
      <c r="X266" s="108" t="s">
        <v>758</v>
      </c>
    </row>
    <row r="267" spans="23:24">
      <c r="W267" s="107" t="s">
        <v>759</v>
      </c>
      <c r="X267" s="108" t="s">
        <v>760</v>
      </c>
    </row>
    <row r="268" spans="23:24">
      <c r="W268" s="107" t="s">
        <v>761</v>
      </c>
      <c r="X268" s="108" t="s">
        <v>762</v>
      </c>
    </row>
    <row r="269" spans="23:24">
      <c r="W269" s="107" t="s">
        <v>763</v>
      </c>
      <c r="X269" s="108" t="s">
        <v>764</v>
      </c>
    </row>
    <row r="270" spans="23:24">
      <c r="W270" s="107" t="s">
        <v>765</v>
      </c>
      <c r="X270" s="108" t="s">
        <v>766</v>
      </c>
    </row>
    <row r="271" spans="23:24">
      <c r="W271" s="107" t="s">
        <v>767</v>
      </c>
      <c r="X271" s="108" t="s">
        <v>768</v>
      </c>
    </row>
    <row r="272" spans="23:24">
      <c r="W272" s="107" t="s">
        <v>769</v>
      </c>
      <c r="X272" s="108" t="s">
        <v>770</v>
      </c>
    </row>
    <row r="273" spans="23:24">
      <c r="W273" s="107" t="s">
        <v>771</v>
      </c>
      <c r="X273" s="108" t="s">
        <v>772</v>
      </c>
    </row>
    <row r="274" spans="23:24">
      <c r="W274" s="107" t="s">
        <v>773</v>
      </c>
      <c r="X274" s="108" t="s">
        <v>774</v>
      </c>
    </row>
    <row r="275" spans="23:24">
      <c r="W275" s="107" t="s">
        <v>775</v>
      </c>
      <c r="X275" s="108" t="s">
        <v>776</v>
      </c>
    </row>
    <row r="276" spans="23:24">
      <c r="W276" s="107" t="s">
        <v>777</v>
      </c>
      <c r="X276" s="108" t="s">
        <v>778</v>
      </c>
    </row>
    <row r="277" spans="23:24">
      <c r="W277" s="107" t="s">
        <v>779</v>
      </c>
      <c r="X277" s="108" t="s">
        <v>780</v>
      </c>
    </row>
    <row r="278" spans="23:24">
      <c r="W278" s="107" t="s">
        <v>781</v>
      </c>
      <c r="X278" s="108" t="s">
        <v>782</v>
      </c>
    </row>
    <row r="279" spans="23:24">
      <c r="W279" s="107" t="s">
        <v>783</v>
      </c>
      <c r="X279" s="108" t="s">
        <v>784</v>
      </c>
    </row>
    <row r="280" spans="23:24">
      <c r="W280" s="107" t="s">
        <v>785</v>
      </c>
      <c r="X280" s="108" t="s">
        <v>786</v>
      </c>
    </row>
    <row r="281" spans="23:24">
      <c r="W281" s="107" t="s">
        <v>787</v>
      </c>
      <c r="X281" s="108" t="s">
        <v>788</v>
      </c>
    </row>
    <row r="282" spans="23:24">
      <c r="W282" s="107" t="s">
        <v>789</v>
      </c>
      <c r="X282" s="108" t="s">
        <v>790</v>
      </c>
    </row>
    <row r="283" spans="23:24">
      <c r="W283" s="107" t="s">
        <v>791</v>
      </c>
      <c r="X283" s="108" t="s">
        <v>792</v>
      </c>
    </row>
    <row r="284" spans="23:24">
      <c r="W284" s="107" t="s">
        <v>793</v>
      </c>
      <c r="X284" s="108" t="s">
        <v>794</v>
      </c>
    </row>
    <row r="285" spans="23:24">
      <c r="W285" s="107" t="s">
        <v>795</v>
      </c>
      <c r="X285" s="108" t="s">
        <v>796</v>
      </c>
    </row>
    <row r="286" spans="23:24">
      <c r="W286" s="107" t="s">
        <v>797</v>
      </c>
      <c r="X286" s="108" t="s">
        <v>798</v>
      </c>
    </row>
    <row r="287" spans="23:24">
      <c r="W287" s="107" t="s">
        <v>799</v>
      </c>
      <c r="X287" s="108" t="s">
        <v>800</v>
      </c>
    </row>
    <row r="288" spans="23:24">
      <c r="W288" s="107" t="s">
        <v>801</v>
      </c>
      <c r="X288" s="108" t="s">
        <v>802</v>
      </c>
    </row>
    <row r="289" spans="23:24">
      <c r="W289" s="107" t="s">
        <v>803</v>
      </c>
      <c r="X289" s="108" t="s">
        <v>804</v>
      </c>
    </row>
    <row r="290" spans="23:24">
      <c r="W290" s="107" t="s">
        <v>805</v>
      </c>
      <c r="X290" s="108" t="s">
        <v>806</v>
      </c>
    </row>
    <row r="291" spans="23:24">
      <c r="W291" s="107" t="s">
        <v>807</v>
      </c>
      <c r="X291" s="108" t="s">
        <v>808</v>
      </c>
    </row>
    <row r="292" spans="23:24">
      <c r="W292" s="107" t="s">
        <v>809</v>
      </c>
      <c r="X292" s="108" t="s">
        <v>810</v>
      </c>
    </row>
    <row r="293" spans="23:24">
      <c r="W293" s="107" t="s">
        <v>811</v>
      </c>
      <c r="X293" s="108" t="s">
        <v>812</v>
      </c>
    </row>
    <row r="294" spans="23:24">
      <c r="W294" s="107" t="s">
        <v>813</v>
      </c>
      <c r="X294" s="108" t="s">
        <v>814</v>
      </c>
    </row>
    <row r="295" spans="23:24">
      <c r="W295" s="107" t="s">
        <v>815</v>
      </c>
      <c r="X295" s="108" t="s">
        <v>816</v>
      </c>
    </row>
    <row r="296" spans="23:24">
      <c r="W296" s="107" t="s">
        <v>817</v>
      </c>
      <c r="X296" s="108" t="s">
        <v>818</v>
      </c>
    </row>
    <row r="297" spans="23:24">
      <c r="W297" s="107" t="s">
        <v>819</v>
      </c>
      <c r="X297" s="108" t="s">
        <v>820</v>
      </c>
    </row>
    <row r="298" spans="23:24">
      <c r="W298" s="107" t="s">
        <v>821</v>
      </c>
      <c r="X298" s="108" t="s">
        <v>822</v>
      </c>
    </row>
    <row r="299" spans="23:24">
      <c r="W299" s="107" t="s">
        <v>823</v>
      </c>
      <c r="X299" s="108" t="s">
        <v>824</v>
      </c>
    </row>
    <row r="300" spans="23:24">
      <c r="W300" s="107" t="s">
        <v>825</v>
      </c>
      <c r="X300" s="108" t="s">
        <v>826</v>
      </c>
    </row>
    <row r="301" spans="23:24">
      <c r="W301" s="107" t="s">
        <v>827</v>
      </c>
      <c r="X301" s="108" t="s">
        <v>828</v>
      </c>
    </row>
    <row r="302" spans="23:24">
      <c r="W302" s="107" t="s">
        <v>829</v>
      </c>
      <c r="X302" s="108" t="s">
        <v>830</v>
      </c>
    </row>
    <row r="303" spans="23:24">
      <c r="W303" s="107" t="s">
        <v>831</v>
      </c>
      <c r="X303" s="108" t="s">
        <v>832</v>
      </c>
    </row>
    <row r="304" spans="23:24">
      <c r="W304" s="107" t="s">
        <v>833</v>
      </c>
      <c r="X304" s="108" t="s">
        <v>834</v>
      </c>
    </row>
    <row r="305" spans="23:24">
      <c r="W305" s="107" t="s">
        <v>835</v>
      </c>
      <c r="X305" s="108" t="s">
        <v>836</v>
      </c>
    </row>
    <row r="306" spans="23:24">
      <c r="W306" s="107" t="s">
        <v>837</v>
      </c>
      <c r="X306" s="108" t="s">
        <v>838</v>
      </c>
    </row>
    <row r="307" spans="23:24">
      <c r="W307" s="107" t="s">
        <v>839</v>
      </c>
      <c r="X307" s="108" t="s">
        <v>840</v>
      </c>
    </row>
    <row r="308" spans="23:24">
      <c r="W308" s="107" t="s">
        <v>841</v>
      </c>
      <c r="X308" s="108" t="s">
        <v>842</v>
      </c>
    </row>
    <row r="309" spans="23:24">
      <c r="W309" s="107" t="s">
        <v>843</v>
      </c>
      <c r="X309" s="108" t="s">
        <v>844</v>
      </c>
    </row>
    <row r="310" spans="23:24">
      <c r="W310" s="107" t="s">
        <v>845</v>
      </c>
      <c r="X310" s="108" t="s">
        <v>846</v>
      </c>
    </row>
    <row r="311" spans="23:24">
      <c r="W311" s="107" t="s">
        <v>847</v>
      </c>
      <c r="X311" s="108" t="s">
        <v>848</v>
      </c>
    </row>
    <row r="312" spans="23:24">
      <c r="W312" s="107" t="s">
        <v>849</v>
      </c>
      <c r="X312" s="108" t="s">
        <v>850</v>
      </c>
    </row>
    <row r="313" spans="23:24">
      <c r="W313" s="107" t="s">
        <v>851</v>
      </c>
      <c r="X313" s="108" t="s">
        <v>852</v>
      </c>
    </row>
    <row r="314" spans="23:24">
      <c r="W314" s="107" t="s">
        <v>853</v>
      </c>
      <c r="X314" s="108" t="s">
        <v>854</v>
      </c>
    </row>
    <row r="315" spans="23:24">
      <c r="W315" s="107" t="s">
        <v>855</v>
      </c>
      <c r="X315" s="108" t="s">
        <v>856</v>
      </c>
    </row>
    <row r="316" spans="23:24">
      <c r="W316" s="107" t="s">
        <v>857</v>
      </c>
      <c r="X316" s="108" t="s">
        <v>858</v>
      </c>
    </row>
    <row r="317" spans="23:24">
      <c r="W317" s="107" t="s">
        <v>859</v>
      </c>
      <c r="X317" s="108" t="s">
        <v>860</v>
      </c>
    </row>
    <row r="318" spans="23:24">
      <c r="W318" s="107" t="s">
        <v>861</v>
      </c>
      <c r="X318" s="108" t="s">
        <v>862</v>
      </c>
    </row>
    <row r="319" spans="23:24">
      <c r="W319" s="107" t="s">
        <v>863</v>
      </c>
      <c r="X319" s="108" t="s">
        <v>864</v>
      </c>
    </row>
    <row r="320" spans="23:24">
      <c r="W320" s="107" t="s">
        <v>865</v>
      </c>
      <c r="X320" s="108" t="s">
        <v>866</v>
      </c>
    </row>
    <row r="321" spans="23:24">
      <c r="W321" s="107" t="s">
        <v>867</v>
      </c>
      <c r="X321" s="108" t="s">
        <v>868</v>
      </c>
    </row>
    <row r="322" spans="23:24">
      <c r="W322" s="107" t="s">
        <v>869</v>
      </c>
      <c r="X322" s="108" t="s">
        <v>870</v>
      </c>
    </row>
    <row r="323" spans="23:24">
      <c r="W323" s="107" t="s">
        <v>871</v>
      </c>
      <c r="X323" s="108" t="s">
        <v>872</v>
      </c>
    </row>
    <row r="324" spans="23:24">
      <c r="W324" s="107" t="s">
        <v>873</v>
      </c>
      <c r="X324" s="108" t="s">
        <v>874</v>
      </c>
    </row>
    <row r="325" spans="23:24">
      <c r="W325" s="107" t="s">
        <v>875</v>
      </c>
      <c r="X325" s="108" t="s">
        <v>876</v>
      </c>
    </row>
    <row r="326" spans="23:24">
      <c r="W326" s="107" t="s">
        <v>877</v>
      </c>
      <c r="X326" s="108" t="s">
        <v>878</v>
      </c>
    </row>
    <row r="327" spans="23:24">
      <c r="W327" s="107" t="s">
        <v>879</v>
      </c>
      <c r="X327" s="108" t="s">
        <v>880</v>
      </c>
    </row>
    <row r="328" spans="23:24">
      <c r="W328" s="107" t="s">
        <v>881</v>
      </c>
      <c r="X328" s="108" t="s">
        <v>882</v>
      </c>
    </row>
    <row r="329" spans="23:24">
      <c r="W329" s="107" t="s">
        <v>883</v>
      </c>
      <c r="X329" s="108" t="s">
        <v>884</v>
      </c>
    </row>
    <row r="330" spans="23:24">
      <c r="W330" s="107" t="s">
        <v>885</v>
      </c>
      <c r="X330" s="108" t="s">
        <v>886</v>
      </c>
    </row>
    <row r="331" spans="23:24">
      <c r="W331" s="107" t="s">
        <v>887</v>
      </c>
      <c r="X331" s="108" t="s">
        <v>888</v>
      </c>
    </row>
    <row r="332" spans="23:24">
      <c r="W332" s="107" t="s">
        <v>889</v>
      </c>
      <c r="X332" s="108" t="s">
        <v>890</v>
      </c>
    </row>
    <row r="333" spans="23:24">
      <c r="W333" s="107" t="s">
        <v>891</v>
      </c>
      <c r="X333" s="108" t="s">
        <v>892</v>
      </c>
    </row>
    <row r="334" spans="23:24">
      <c r="W334" s="107" t="s">
        <v>893</v>
      </c>
      <c r="X334" s="108" t="s">
        <v>894</v>
      </c>
    </row>
    <row r="335" spans="23:24">
      <c r="W335" s="107" t="s">
        <v>895</v>
      </c>
      <c r="X335" s="108" t="s">
        <v>896</v>
      </c>
    </row>
    <row r="336" spans="23:24">
      <c r="W336" s="107" t="s">
        <v>897</v>
      </c>
      <c r="X336" s="108" t="s">
        <v>898</v>
      </c>
    </row>
    <row r="337" spans="23:24">
      <c r="W337" s="107" t="s">
        <v>899</v>
      </c>
      <c r="X337" s="108" t="s">
        <v>900</v>
      </c>
    </row>
    <row r="338" spans="23:24">
      <c r="W338" s="107" t="s">
        <v>901</v>
      </c>
      <c r="X338" s="108" t="s">
        <v>902</v>
      </c>
    </row>
    <row r="339" spans="23:24">
      <c r="W339" s="107" t="s">
        <v>903</v>
      </c>
      <c r="X339" s="108" t="s">
        <v>904</v>
      </c>
    </row>
    <row r="340" spans="23:24">
      <c r="W340" s="107" t="s">
        <v>905</v>
      </c>
      <c r="X340" s="108" t="s">
        <v>906</v>
      </c>
    </row>
    <row r="341" spans="23:24">
      <c r="W341" s="107" t="s">
        <v>907</v>
      </c>
      <c r="X341" s="108" t="s">
        <v>908</v>
      </c>
    </row>
    <row r="342" spans="23:24">
      <c r="W342" s="107" t="s">
        <v>909</v>
      </c>
      <c r="X342" s="108" t="s">
        <v>910</v>
      </c>
    </row>
    <row r="343" spans="23:24">
      <c r="W343" s="107" t="s">
        <v>911</v>
      </c>
      <c r="X343" s="108" t="s">
        <v>912</v>
      </c>
    </row>
    <row r="344" spans="23:24">
      <c r="W344" s="107" t="s">
        <v>913</v>
      </c>
      <c r="X344" s="108" t="s">
        <v>914</v>
      </c>
    </row>
    <row r="345" spans="23:24">
      <c r="W345" s="107" t="s">
        <v>915</v>
      </c>
      <c r="X345" s="108" t="s">
        <v>916</v>
      </c>
    </row>
    <row r="346" spans="23:24">
      <c r="W346" s="107" t="s">
        <v>917</v>
      </c>
      <c r="X346" s="108" t="s">
        <v>918</v>
      </c>
    </row>
    <row r="347" spans="23:24">
      <c r="W347" s="107" t="s">
        <v>919</v>
      </c>
      <c r="X347" s="108" t="s">
        <v>920</v>
      </c>
    </row>
    <row r="348" spans="23:24">
      <c r="W348" s="107" t="s">
        <v>921</v>
      </c>
      <c r="X348" s="108" t="s">
        <v>922</v>
      </c>
    </row>
    <row r="349" spans="23:24">
      <c r="W349" s="107" t="s">
        <v>923</v>
      </c>
      <c r="X349" s="108" t="s">
        <v>924</v>
      </c>
    </row>
    <row r="350" spans="23:24">
      <c r="W350" s="107" t="s">
        <v>925</v>
      </c>
      <c r="X350" s="108" t="s">
        <v>926</v>
      </c>
    </row>
    <row r="351" spans="23:24">
      <c r="W351" s="107" t="s">
        <v>927</v>
      </c>
      <c r="X351" s="108" t="s">
        <v>928</v>
      </c>
    </row>
    <row r="352" spans="23:24">
      <c r="W352" s="107" t="s">
        <v>929</v>
      </c>
      <c r="X352" s="108" t="s">
        <v>930</v>
      </c>
    </row>
    <row r="353" spans="23:24">
      <c r="W353" s="107" t="s">
        <v>931</v>
      </c>
      <c r="X353" s="108" t="s">
        <v>932</v>
      </c>
    </row>
    <row r="354" spans="23:24">
      <c r="W354" s="107" t="s">
        <v>933</v>
      </c>
      <c r="X354" s="108" t="s">
        <v>934</v>
      </c>
    </row>
    <row r="355" spans="23:24">
      <c r="W355" s="107" t="s">
        <v>935</v>
      </c>
      <c r="X355" s="108" t="s">
        <v>936</v>
      </c>
    </row>
    <row r="356" spans="23:24">
      <c r="W356" s="107" t="s">
        <v>937</v>
      </c>
      <c r="X356" s="108" t="s">
        <v>938</v>
      </c>
    </row>
    <row r="357" spans="23:24">
      <c r="W357" s="107" t="s">
        <v>939</v>
      </c>
      <c r="X357" s="108" t="s">
        <v>940</v>
      </c>
    </row>
    <row r="358" spans="23:24">
      <c r="W358" s="107" t="s">
        <v>941</v>
      </c>
      <c r="X358" s="108" t="s">
        <v>942</v>
      </c>
    </row>
    <row r="359" spans="23:24">
      <c r="W359" s="107" t="s">
        <v>943</v>
      </c>
      <c r="X359" s="108" t="s">
        <v>944</v>
      </c>
    </row>
    <row r="360" spans="23:24">
      <c r="W360" s="107" t="s">
        <v>945</v>
      </c>
      <c r="X360" s="108" t="s">
        <v>946</v>
      </c>
    </row>
    <row r="361" spans="23:24">
      <c r="W361" s="107" t="s">
        <v>947</v>
      </c>
      <c r="X361" s="108" t="s">
        <v>948</v>
      </c>
    </row>
    <row r="362" spans="23:24">
      <c r="W362" s="107" t="s">
        <v>949</v>
      </c>
      <c r="X362" s="108" t="s">
        <v>950</v>
      </c>
    </row>
    <row r="363" spans="23:24">
      <c r="W363" s="107" t="s">
        <v>951</v>
      </c>
      <c r="X363" s="108" t="s">
        <v>952</v>
      </c>
    </row>
    <row r="364" spans="23:24">
      <c r="W364" s="107" t="s">
        <v>953</v>
      </c>
      <c r="X364" s="108" t="s">
        <v>954</v>
      </c>
    </row>
    <row r="365" spans="23:24">
      <c r="W365" s="107" t="s">
        <v>955</v>
      </c>
      <c r="X365" s="108" t="s">
        <v>956</v>
      </c>
    </row>
    <row r="366" spans="23:24">
      <c r="W366" s="107" t="s">
        <v>957</v>
      </c>
      <c r="X366" s="108" t="s">
        <v>958</v>
      </c>
    </row>
    <row r="367" spans="23:24">
      <c r="W367" s="107" t="s">
        <v>959</v>
      </c>
      <c r="X367" s="108" t="s">
        <v>960</v>
      </c>
    </row>
    <row r="368" spans="23:24">
      <c r="W368" s="107" t="s">
        <v>961</v>
      </c>
      <c r="X368" s="108" t="s">
        <v>962</v>
      </c>
    </row>
    <row r="369" spans="23:24">
      <c r="W369" s="107" t="s">
        <v>963</v>
      </c>
      <c r="X369" s="108" t="s">
        <v>964</v>
      </c>
    </row>
    <row r="370" spans="23:24">
      <c r="W370" s="107" t="s">
        <v>965</v>
      </c>
      <c r="X370" s="108" t="s">
        <v>966</v>
      </c>
    </row>
    <row r="371" spans="23:24">
      <c r="W371" s="107" t="s">
        <v>967</v>
      </c>
      <c r="X371" s="108" t="s">
        <v>968</v>
      </c>
    </row>
    <row r="372" spans="23:24">
      <c r="W372" s="107" t="s">
        <v>969</v>
      </c>
      <c r="X372" s="108" t="s">
        <v>970</v>
      </c>
    </row>
    <row r="373" spans="23:24">
      <c r="W373" s="107" t="s">
        <v>971</v>
      </c>
      <c r="X373" s="108" t="s">
        <v>972</v>
      </c>
    </row>
    <row r="374" spans="23:24">
      <c r="W374" s="107" t="s">
        <v>973</v>
      </c>
      <c r="X374" s="108" t="s">
        <v>974</v>
      </c>
    </row>
    <row r="375" spans="23:24">
      <c r="W375" s="107" t="s">
        <v>975</v>
      </c>
      <c r="X375" s="108" t="s">
        <v>976</v>
      </c>
    </row>
    <row r="376" spans="23:24">
      <c r="W376" s="107" t="s">
        <v>977</v>
      </c>
      <c r="X376" s="108" t="s">
        <v>978</v>
      </c>
    </row>
    <row r="377" spans="23:24">
      <c r="W377" s="107" t="s">
        <v>979</v>
      </c>
      <c r="X377" s="108" t="s">
        <v>980</v>
      </c>
    </row>
    <row r="378" spans="23:24">
      <c r="W378" s="107" t="s">
        <v>981</v>
      </c>
      <c r="X378" s="108" t="s">
        <v>982</v>
      </c>
    </row>
    <row r="379" spans="23:24">
      <c r="W379" s="107" t="s">
        <v>983</v>
      </c>
      <c r="X379" s="108" t="s">
        <v>984</v>
      </c>
    </row>
    <row r="380" spans="23:24">
      <c r="W380" s="107" t="s">
        <v>985</v>
      </c>
      <c r="X380" s="108" t="s">
        <v>986</v>
      </c>
    </row>
    <row r="381" spans="23:24">
      <c r="W381" s="107" t="s">
        <v>987</v>
      </c>
      <c r="X381" s="108" t="s">
        <v>988</v>
      </c>
    </row>
    <row r="382" spans="23:24">
      <c r="W382" s="107" t="s">
        <v>989</v>
      </c>
      <c r="X382" s="108" t="s">
        <v>990</v>
      </c>
    </row>
    <row r="383" spans="23:24">
      <c r="W383" s="107" t="s">
        <v>991</v>
      </c>
      <c r="X383" s="108" t="s">
        <v>992</v>
      </c>
    </row>
    <row r="384" spans="23:24">
      <c r="W384" s="107" t="s">
        <v>993</v>
      </c>
      <c r="X384" s="108" t="s">
        <v>994</v>
      </c>
    </row>
    <row r="385" spans="23:24">
      <c r="W385" s="107" t="s">
        <v>995</v>
      </c>
      <c r="X385" s="108" t="s">
        <v>996</v>
      </c>
    </row>
    <row r="386" spans="23:24">
      <c r="W386" s="107" t="s">
        <v>997</v>
      </c>
      <c r="X386" s="108" t="s">
        <v>998</v>
      </c>
    </row>
    <row r="387" spans="23:24">
      <c r="W387" s="107" t="s">
        <v>999</v>
      </c>
      <c r="X387" s="108" t="s">
        <v>1000</v>
      </c>
    </row>
    <row r="388" spans="23:24">
      <c r="W388" s="107" t="s">
        <v>1001</v>
      </c>
      <c r="X388" s="108" t="s">
        <v>1002</v>
      </c>
    </row>
    <row r="389" spans="23:24">
      <c r="W389" s="107" t="s">
        <v>1003</v>
      </c>
      <c r="X389" s="108" t="s">
        <v>1004</v>
      </c>
    </row>
    <row r="390" spans="23:24">
      <c r="W390" s="107" t="s">
        <v>1005</v>
      </c>
      <c r="X390" s="108" t="s">
        <v>1006</v>
      </c>
    </row>
    <row r="391" spans="23:24">
      <c r="W391" s="107" t="s">
        <v>1007</v>
      </c>
      <c r="X391" s="108" t="s">
        <v>1008</v>
      </c>
    </row>
    <row r="392" spans="23:24">
      <c r="W392" s="107" t="s">
        <v>1009</v>
      </c>
      <c r="X392" s="108" t="s">
        <v>1010</v>
      </c>
    </row>
    <row r="393" spans="23:24">
      <c r="W393" s="107" t="s">
        <v>1011</v>
      </c>
      <c r="X393" s="108" t="s">
        <v>1012</v>
      </c>
    </row>
    <row r="394" spans="23:24">
      <c r="W394" s="107" t="s">
        <v>1013</v>
      </c>
      <c r="X394" s="108" t="s">
        <v>1014</v>
      </c>
    </row>
    <row r="395" spans="23:24">
      <c r="W395" s="107" t="s">
        <v>1015</v>
      </c>
      <c r="X395" s="108" t="s">
        <v>1016</v>
      </c>
    </row>
    <row r="396" spans="23:24">
      <c r="W396" s="107" t="s">
        <v>1017</v>
      </c>
      <c r="X396" s="108" t="s">
        <v>1018</v>
      </c>
    </row>
    <row r="397" spans="23:24">
      <c r="W397" s="107" t="s">
        <v>1019</v>
      </c>
      <c r="X397" s="108" t="s">
        <v>1020</v>
      </c>
    </row>
    <row r="398" spans="23:24">
      <c r="W398" s="107" t="s">
        <v>1021</v>
      </c>
      <c r="X398" s="108" t="s">
        <v>1022</v>
      </c>
    </row>
    <row r="399" spans="23:24">
      <c r="W399" s="107" t="s">
        <v>1023</v>
      </c>
      <c r="X399" s="108" t="s">
        <v>1024</v>
      </c>
    </row>
    <row r="400" spans="23:24">
      <c r="W400" s="107" t="s">
        <v>1025</v>
      </c>
      <c r="X400" s="108" t="s">
        <v>1026</v>
      </c>
    </row>
    <row r="401" spans="23:24">
      <c r="W401" s="107" t="s">
        <v>1027</v>
      </c>
      <c r="X401" s="108" t="s">
        <v>1028</v>
      </c>
    </row>
    <row r="402" spans="23:24">
      <c r="W402" s="107" t="s">
        <v>1029</v>
      </c>
      <c r="X402" s="108" t="s">
        <v>1030</v>
      </c>
    </row>
    <row r="403" spans="23:24">
      <c r="W403" s="107" t="s">
        <v>1031</v>
      </c>
      <c r="X403" s="108" t="s">
        <v>1032</v>
      </c>
    </row>
    <row r="404" spans="23:24">
      <c r="W404" s="107" t="s">
        <v>1033</v>
      </c>
      <c r="X404" s="108" t="s">
        <v>1034</v>
      </c>
    </row>
    <row r="405" spans="23:24">
      <c r="W405" s="107" t="s">
        <v>1035</v>
      </c>
      <c r="X405" s="108" t="s">
        <v>1036</v>
      </c>
    </row>
    <row r="406" spans="23:24">
      <c r="W406" s="107" t="s">
        <v>1037</v>
      </c>
      <c r="X406" s="108" t="s">
        <v>1038</v>
      </c>
    </row>
    <row r="407" spans="23:24">
      <c r="W407" s="107" t="s">
        <v>1039</v>
      </c>
      <c r="X407" s="108" t="s">
        <v>1040</v>
      </c>
    </row>
    <row r="408" spans="23:24">
      <c r="W408" s="107" t="s">
        <v>1041</v>
      </c>
      <c r="X408" s="108" t="s">
        <v>1042</v>
      </c>
    </row>
    <row r="409" spans="23:24">
      <c r="W409" s="107" t="s">
        <v>1043</v>
      </c>
      <c r="X409" s="108" t="s">
        <v>1044</v>
      </c>
    </row>
    <row r="410" spans="23:24">
      <c r="W410" s="107" t="s">
        <v>1045</v>
      </c>
      <c r="X410" s="108" t="s">
        <v>1046</v>
      </c>
    </row>
    <row r="411" spans="23:24">
      <c r="W411" s="107" t="s">
        <v>1047</v>
      </c>
      <c r="X411" s="108" t="s">
        <v>1048</v>
      </c>
    </row>
    <row r="412" spans="23:24">
      <c r="W412" s="107" t="s">
        <v>1049</v>
      </c>
      <c r="X412" s="108" t="s">
        <v>1050</v>
      </c>
    </row>
    <row r="413" spans="23:24">
      <c r="W413" s="107" t="s">
        <v>1051</v>
      </c>
      <c r="X413" s="108" t="s">
        <v>1052</v>
      </c>
    </row>
    <row r="414" spans="23:24">
      <c r="W414" s="107" t="s">
        <v>1053</v>
      </c>
      <c r="X414" s="108" t="s">
        <v>1054</v>
      </c>
    </row>
    <row r="415" spans="23:24">
      <c r="W415" s="107" t="s">
        <v>1055</v>
      </c>
      <c r="X415" s="108" t="s">
        <v>1056</v>
      </c>
    </row>
    <row r="416" spans="23:24">
      <c r="W416" s="107" t="s">
        <v>1057</v>
      </c>
      <c r="X416" s="108" t="s">
        <v>1058</v>
      </c>
    </row>
    <row r="417" spans="23:24">
      <c r="W417" s="107" t="s">
        <v>1059</v>
      </c>
      <c r="X417" s="108" t="s">
        <v>1060</v>
      </c>
    </row>
    <row r="418" spans="23:24">
      <c r="W418" s="107" t="s">
        <v>1061</v>
      </c>
      <c r="X418" s="108" t="s">
        <v>1062</v>
      </c>
    </row>
    <row r="419" spans="23:24">
      <c r="W419" s="107" t="s">
        <v>1063</v>
      </c>
      <c r="X419" s="108" t="s">
        <v>1064</v>
      </c>
    </row>
    <row r="420" spans="23:24">
      <c r="W420" s="107" t="s">
        <v>1065</v>
      </c>
      <c r="X420" s="108" t="s">
        <v>1066</v>
      </c>
    </row>
    <row r="421" spans="23:24">
      <c r="W421" s="107" t="s">
        <v>1067</v>
      </c>
      <c r="X421" s="108" t="s">
        <v>1068</v>
      </c>
    </row>
    <row r="422" spans="23:24">
      <c r="W422" s="107" t="s">
        <v>1069</v>
      </c>
      <c r="X422" s="108" t="s">
        <v>1070</v>
      </c>
    </row>
    <row r="423" spans="23:24">
      <c r="W423" s="107" t="s">
        <v>1071</v>
      </c>
      <c r="X423" s="108" t="s">
        <v>1072</v>
      </c>
    </row>
    <row r="424" spans="23:24">
      <c r="W424" s="107" t="s">
        <v>1073</v>
      </c>
      <c r="X424" s="108" t="s">
        <v>1074</v>
      </c>
    </row>
    <row r="425" spans="23:24">
      <c r="W425" s="107" t="s">
        <v>1075</v>
      </c>
      <c r="X425" s="108" t="s">
        <v>1076</v>
      </c>
    </row>
    <row r="426" spans="23:24">
      <c r="W426" s="107" t="s">
        <v>1077</v>
      </c>
      <c r="X426" s="108" t="s">
        <v>1078</v>
      </c>
    </row>
    <row r="427" spans="23:24">
      <c r="W427" s="107" t="s">
        <v>1079</v>
      </c>
      <c r="X427" s="108" t="s">
        <v>1080</v>
      </c>
    </row>
    <row r="428" spans="23:24">
      <c r="W428" s="107" t="s">
        <v>1081</v>
      </c>
      <c r="X428" s="108" t="s">
        <v>1082</v>
      </c>
    </row>
    <row r="429" spans="23:24">
      <c r="W429" s="107" t="s">
        <v>1083</v>
      </c>
      <c r="X429" s="108" t="s">
        <v>1084</v>
      </c>
    </row>
    <row r="430" spans="23:24">
      <c r="W430" s="107" t="s">
        <v>1085</v>
      </c>
      <c r="X430" s="108" t="s">
        <v>1086</v>
      </c>
    </row>
    <row r="431" spans="23:24">
      <c r="W431" s="107" t="s">
        <v>1087</v>
      </c>
      <c r="X431" s="108" t="s">
        <v>1088</v>
      </c>
    </row>
    <row r="432" spans="23:24">
      <c r="W432" s="107" t="s">
        <v>1089</v>
      </c>
      <c r="X432" s="108" t="s">
        <v>1090</v>
      </c>
    </row>
    <row r="433" spans="23:24">
      <c r="W433" s="107" t="s">
        <v>1091</v>
      </c>
      <c r="X433" s="108" t="s">
        <v>1092</v>
      </c>
    </row>
    <row r="434" spans="23:24">
      <c r="W434" s="107" t="s">
        <v>1093</v>
      </c>
      <c r="X434" s="108" t="s">
        <v>1094</v>
      </c>
    </row>
    <row r="435" spans="23:24">
      <c r="W435" s="107" t="s">
        <v>1095</v>
      </c>
      <c r="X435" s="108" t="s">
        <v>1096</v>
      </c>
    </row>
    <row r="436" spans="23:24">
      <c r="W436" s="107" t="s">
        <v>1097</v>
      </c>
      <c r="X436" s="108" t="s">
        <v>1098</v>
      </c>
    </row>
    <row r="437" spans="23:24">
      <c r="W437" s="107" t="s">
        <v>1099</v>
      </c>
      <c r="X437" s="108" t="s">
        <v>1100</v>
      </c>
    </row>
    <row r="438" spans="23:24">
      <c r="W438" s="107" t="s">
        <v>1101</v>
      </c>
      <c r="X438" s="108" t="s">
        <v>1102</v>
      </c>
    </row>
    <row r="439" spans="23:24">
      <c r="W439" s="107" t="s">
        <v>1103</v>
      </c>
      <c r="X439" s="108" t="s">
        <v>1104</v>
      </c>
    </row>
    <row r="440" spans="23:24">
      <c r="W440" s="107" t="s">
        <v>1105</v>
      </c>
      <c r="X440" s="108" t="s">
        <v>1106</v>
      </c>
    </row>
    <row r="441" spans="23:24">
      <c r="W441" s="107" t="s">
        <v>1107</v>
      </c>
      <c r="X441" s="108" t="s">
        <v>1108</v>
      </c>
    </row>
    <row r="442" spans="23:24">
      <c r="W442" s="107" t="s">
        <v>1109</v>
      </c>
      <c r="X442" s="108" t="s">
        <v>1110</v>
      </c>
    </row>
    <row r="443" spans="23:24">
      <c r="W443" s="107" t="s">
        <v>1111</v>
      </c>
      <c r="X443" s="108" t="s">
        <v>1112</v>
      </c>
    </row>
    <row r="444" spans="23:24">
      <c r="W444" s="107" t="s">
        <v>1113</v>
      </c>
      <c r="X444" s="108" t="s">
        <v>1114</v>
      </c>
    </row>
    <row r="445" spans="23:24">
      <c r="W445" s="107" t="s">
        <v>1115</v>
      </c>
      <c r="X445" s="108" t="s">
        <v>1116</v>
      </c>
    </row>
    <row r="446" spans="23:24">
      <c r="W446" s="107" t="s">
        <v>1117</v>
      </c>
      <c r="X446" s="108" t="s">
        <v>1118</v>
      </c>
    </row>
    <row r="447" spans="23:24">
      <c r="W447" s="107" t="s">
        <v>1119</v>
      </c>
      <c r="X447" s="108" t="s">
        <v>1120</v>
      </c>
    </row>
    <row r="448" spans="23:24">
      <c r="W448" s="107" t="s">
        <v>1121</v>
      </c>
      <c r="X448" s="108" t="s">
        <v>1122</v>
      </c>
    </row>
    <row r="449" spans="23:24">
      <c r="W449" s="107" t="s">
        <v>1123</v>
      </c>
      <c r="X449" s="108" t="s">
        <v>1124</v>
      </c>
    </row>
    <row r="450" spans="23:24">
      <c r="W450" s="107" t="s">
        <v>1125</v>
      </c>
      <c r="X450" s="108" t="s">
        <v>1126</v>
      </c>
    </row>
    <row r="451" spans="23:24">
      <c r="W451" s="107" t="s">
        <v>1127</v>
      </c>
      <c r="X451" s="108" t="s">
        <v>1128</v>
      </c>
    </row>
    <row r="452" spans="23:24">
      <c r="W452" s="107" t="s">
        <v>1129</v>
      </c>
      <c r="X452" s="108" t="s">
        <v>1130</v>
      </c>
    </row>
    <row r="453" spans="23:24">
      <c r="W453" s="107" t="s">
        <v>1131</v>
      </c>
      <c r="X453" s="108" t="s">
        <v>1132</v>
      </c>
    </row>
    <row r="454" spans="23:24">
      <c r="W454" s="107" t="s">
        <v>1133</v>
      </c>
      <c r="X454" s="108" t="s">
        <v>1134</v>
      </c>
    </row>
    <row r="455" spans="23:24">
      <c r="W455" s="107" t="s">
        <v>1135</v>
      </c>
      <c r="X455" s="108" t="s">
        <v>1136</v>
      </c>
    </row>
    <row r="456" spans="23:24">
      <c r="W456" s="107" t="s">
        <v>1137</v>
      </c>
      <c r="X456" s="108" t="s">
        <v>1138</v>
      </c>
    </row>
    <row r="457" spans="23:24">
      <c r="W457" s="107" t="s">
        <v>1139</v>
      </c>
      <c r="X457" s="108" t="s">
        <v>1140</v>
      </c>
    </row>
    <row r="458" spans="23:24">
      <c r="W458" s="107" t="s">
        <v>1141</v>
      </c>
      <c r="X458" s="108" t="s">
        <v>1142</v>
      </c>
    </row>
    <row r="459" spans="23:24">
      <c r="W459" s="107" t="s">
        <v>1143</v>
      </c>
      <c r="X459" s="108" t="s">
        <v>1144</v>
      </c>
    </row>
    <row r="460" spans="23:24">
      <c r="W460" s="107" t="s">
        <v>1145</v>
      </c>
      <c r="X460" s="108" t="s">
        <v>1146</v>
      </c>
    </row>
    <row r="461" spans="23:24">
      <c r="W461" s="107" t="s">
        <v>1147</v>
      </c>
      <c r="X461" s="108" t="s">
        <v>1148</v>
      </c>
    </row>
    <row r="462" spans="23:24">
      <c r="W462" s="107" t="s">
        <v>1149</v>
      </c>
      <c r="X462" s="108" t="s">
        <v>1150</v>
      </c>
    </row>
    <row r="463" spans="23:24">
      <c r="W463" s="107" t="s">
        <v>1151</v>
      </c>
      <c r="X463" s="108" t="s">
        <v>1152</v>
      </c>
    </row>
    <row r="464" spans="23:24">
      <c r="W464" s="107" t="s">
        <v>1153</v>
      </c>
      <c r="X464" s="108" t="s">
        <v>1154</v>
      </c>
    </row>
    <row r="465" spans="23:24">
      <c r="W465" s="107" t="s">
        <v>1155</v>
      </c>
      <c r="X465" s="108" t="s">
        <v>1156</v>
      </c>
    </row>
    <row r="466" spans="23:24">
      <c r="W466" s="107" t="s">
        <v>1157</v>
      </c>
      <c r="X466" s="108" t="s">
        <v>1158</v>
      </c>
    </row>
    <row r="467" spans="23:24">
      <c r="W467" s="107" t="s">
        <v>1159</v>
      </c>
      <c r="X467" s="108" t="s">
        <v>1160</v>
      </c>
    </row>
    <row r="468" spans="23:24">
      <c r="W468" s="107" t="s">
        <v>1161</v>
      </c>
      <c r="X468" s="108" t="s">
        <v>1162</v>
      </c>
    </row>
    <row r="469" spans="23:24">
      <c r="W469" s="107" t="s">
        <v>1163</v>
      </c>
      <c r="X469" s="108" t="s">
        <v>1164</v>
      </c>
    </row>
    <row r="470" spans="23:24">
      <c r="W470" s="107" t="s">
        <v>1165</v>
      </c>
      <c r="X470" s="108" t="s">
        <v>1166</v>
      </c>
    </row>
    <row r="471" spans="23:24">
      <c r="W471" s="107" t="s">
        <v>1167</v>
      </c>
      <c r="X471" s="108" t="s">
        <v>1168</v>
      </c>
    </row>
    <row r="472" spans="23:24">
      <c r="W472" s="107" t="s">
        <v>1169</v>
      </c>
      <c r="X472" s="108" t="s">
        <v>1170</v>
      </c>
    </row>
    <row r="473" spans="23:24">
      <c r="W473" s="107" t="s">
        <v>1171</v>
      </c>
      <c r="X473" s="108" t="s">
        <v>1172</v>
      </c>
    </row>
    <row r="474" spans="23:24">
      <c r="W474" s="107" t="s">
        <v>1173</v>
      </c>
      <c r="X474" s="108" t="s">
        <v>1174</v>
      </c>
    </row>
    <row r="475" spans="23:24">
      <c r="W475" s="107" t="s">
        <v>1175</v>
      </c>
      <c r="X475" s="108" t="s">
        <v>1176</v>
      </c>
    </row>
    <row r="476" spans="23:24">
      <c r="W476" s="107" t="s">
        <v>1177</v>
      </c>
      <c r="X476" s="108" t="s">
        <v>1178</v>
      </c>
    </row>
    <row r="477" spans="23:24">
      <c r="W477" s="107" t="s">
        <v>1179</v>
      </c>
      <c r="X477" s="108" t="s">
        <v>1180</v>
      </c>
    </row>
    <row r="478" spans="23:24">
      <c r="W478" s="107" t="s">
        <v>1181</v>
      </c>
      <c r="X478" s="108" t="s">
        <v>1182</v>
      </c>
    </row>
    <row r="479" spans="23:24">
      <c r="W479" s="107" t="s">
        <v>1183</v>
      </c>
      <c r="X479" s="108" t="s">
        <v>1184</v>
      </c>
    </row>
    <row r="480" spans="23:24">
      <c r="W480" s="107" t="s">
        <v>1185</v>
      </c>
      <c r="X480" s="108" t="s">
        <v>1186</v>
      </c>
    </row>
    <row r="481" spans="23:24">
      <c r="W481" s="107" t="s">
        <v>1187</v>
      </c>
      <c r="X481" s="108" t="s">
        <v>1188</v>
      </c>
    </row>
    <row r="482" spans="23:24">
      <c r="W482" s="107" t="s">
        <v>1189</v>
      </c>
      <c r="X482" s="108" t="s">
        <v>1190</v>
      </c>
    </row>
    <row r="483" spans="23:24">
      <c r="W483" s="107" t="s">
        <v>1191</v>
      </c>
      <c r="X483" s="108" t="s">
        <v>1192</v>
      </c>
    </row>
    <row r="484" spans="23:24">
      <c r="W484" s="107" t="s">
        <v>1193</v>
      </c>
      <c r="X484" s="108" t="s">
        <v>1194</v>
      </c>
    </row>
    <row r="485" spans="23:24">
      <c r="W485" s="107" t="s">
        <v>1195</v>
      </c>
      <c r="X485" s="108" t="s">
        <v>1196</v>
      </c>
    </row>
    <row r="486" spans="23:24">
      <c r="W486" s="107" t="s">
        <v>1197</v>
      </c>
      <c r="X486" s="108" t="s">
        <v>1198</v>
      </c>
    </row>
    <row r="487" spans="23:24">
      <c r="W487" s="107" t="s">
        <v>1199</v>
      </c>
      <c r="X487" s="108" t="s">
        <v>1200</v>
      </c>
    </row>
    <row r="488" spans="23:24">
      <c r="W488" s="107" t="s">
        <v>1201</v>
      </c>
      <c r="X488" s="108" t="s">
        <v>1202</v>
      </c>
    </row>
    <row r="489" spans="23:24">
      <c r="W489" s="107" t="s">
        <v>1203</v>
      </c>
      <c r="X489" s="108" t="s">
        <v>1204</v>
      </c>
    </row>
    <row r="490" spans="23:24">
      <c r="W490" s="107" t="s">
        <v>1205</v>
      </c>
      <c r="X490" s="108" t="s">
        <v>1206</v>
      </c>
    </row>
    <row r="491" spans="23:24">
      <c r="W491" s="107" t="s">
        <v>1207</v>
      </c>
      <c r="X491" s="108" t="s">
        <v>1208</v>
      </c>
    </row>
    <row r="492" spans="23:24">
      <c r="W492" s="107" t="s">
        <v>1209</v>
      </c>
      <c r="X492" s="108" t="s">
        <v>1210</v>
      </c>
    </row>
    <row r="493" spans="23:24">
      <c r="W493" s="107" t="s">
        <v>1211</v>
      </c>
      <c r="X493" s="108" t="s">
        <v>1212</v>
      </c>
    </row>
    <row r="494" spans="23:24">
      <c r="W494" s="107" t="s">
        <v>1213</v>
      </c>
      <c r="X494" s="108" t="s">
        <v>1214</v>
      </c>
    </row>
    <row r="495" spans="23:24">
      <c r="W495" s="107" t="s">
        <v>1215</v>
      </c>
      <c r="X495" s="108" t="s">
        <v>1216</v>
      </c>
    </row>
    <row r="496" spans="23:24">
      <c r="W496" s="107" t="s">
        <v>1217</v>
      </c>
      <c r="X496" s="108" t="s">
        <v>1218</v>
      </c>
    </row>
    <row r="497" spans="23:24">
      <c r="W497" s="107" t="s">
        <v>1219</v>
      </c>
      <c r="X497" s="108" t="s">
        <v>1220</v>
      </c>
    </row>
    <row r="498" spans="23:24">
      <c r="W498" s="107" t="s">
        <v>1221</v>
      </c>
      <c r="X498" s="108" t="s">
        <v>1222</v>
      </c>
    </row>
    <row r="499" spans="23:24">
      <c r="W499" s="107" t="s">
        <v>1223</v>
      </c>
      <c r="X499" s="108" t="s">
        <v>1224</v>
      </c>
    </row>
    <row r="500" spans="23:24">
      <c r="W500" s="107" t="s">
        <v>1225</v>
      </c>
      <c r="X500" s="108" t="s">
        <v>1226</v>
      </c>
    </row>
    <row r="501" spans="23:24">
      <c r="W501" s="107" t="s">
        <v>1227</v>
      </c>
      <c r="X501" s="108" t="s">
        <v>1228</v>
      </c>
    </row>
    <row r="502" spans="23:24">
      <c r="W502" s="107" t="s">
        <v>1229</v>
      </c>
      <c r="X502" s="108" t="s">
        <v>1230</v>
      </c>
    </row>
    <row r="503" spans="23:24">
      <c r="W503" s="107" t="s">
        <v>1231</v>
      </c>
      <c r="X503" s="108" t="s">
        <v>1232</v>
      </c>
    </row>
    <row r="504" spans="23:24">
      <c r="W504" s="107" t="s">
        <v>1233</v>
      </c>
      <c r="X504" s="108" t="s">
        <v>1234</v>
      </c>
    </row>
    <row r="505" spans="23:24">
      <c r="W505" s="107" t="s">
        <v>1235</v>
      </c>
      <c r="X505" s="108" t="s">
        <v>1236</v>
      </c>
    </row>
    <row r="506" spans="23:24">
      <c r="W506" s="107" t="s">
        <v>1237</v>
      </c>
      <c r="X506" s="108" t="s">
        <v>1238</v>
      </c>
    </row>
    <row r="507" spans="23:24">
      <c r="W507" s="107" t="s">
        <v>1239</v>
      </c>
      <c r="X507" s="108" t="s">
        <v>1240</v>
      </c>
    </row>
    <row r="508" spans="23:24">
      <c r="W508" s="107" t="s">
        <v>1241</v>
      </c>
      <c r="X508" s="108" t="s">
        <v>1242</v>
      </c>
    </row>
    <row r="509" spans="23:24">
      <c r="W509" s="107" t="s">
        <v>1243</v>
      </c>
      <c r="X509" s="108" t="s">
        <v>1244</v>
      </c>
    </row>
    <row r="510" spans="23:24">
      <c r="W510" s="107" t="s">
        <v>1245</v>
      </c>
      <c r="X510" s="108" t="s">
        <v>1246</v>
      </c>
    </row>
    <row r="511" spans="23:24">
      <c r="W511" s="107" t="s">
        <v>1247</v>
      </c>
      <c r="X511" s="108" t="s">
        <v>1248</v>
      </c>
    </row>
    <row r="512" spans="23:24">
      <c r="W512" s="107" t="s">
        <v>1249</v>
      </c>
      <c r="X512" s="108" t="s">
        <v>1250</v>
      </c>
    </row>
    <row r="513" spans="23:24">
      <c r="W513" s="107" t="s">
        <v>1251</v>
      </c>
      <c r="X513" s="108" t="s">
        <v>1252</v>
      </c>
    </row>
    <row r="514" spans="23:24">
      <c r="W514" s="107" t="s">
        <v>1253</v>
      </c>
      <c r="X514" s="108" t="s">
        <v>1254</v>
      </c>
    </row>
    <row r="515" spans="23:24">
      <c r="W515" s="107" t="s">
        <v>1255</v>
      </c>
      <c r="X515" s="108" t="s">
        <v>1256</v>
      </c>
    </row>
    <row r="516" spans="23:24">
      <c r="W516" s="107" t="s">
        <v>1257</v>
      </c>
      <c r="X516" s="108" t="s">
        <v>1258</v>
      </c>
    </row>
    <row r="517" spans="23:24">
      <c r="W517" s="107" t="s">
        <v>1259</v>
      </c>
      <c r="X517" s="108" t="s">
        <v>1260</v>
      </c>
    </row>
    <row r="518" spans="23:24">
      <c r="W518" s="107" t="s">
        <v>1261</v>
      </c>
      <c r="X518" s="108" t="s">
        <v>1262</v>
      </c>
    </row>
    <row r="519" spans="23:24">
      <c r="W519" s="107" t="s">
        <v>1263</v>
      </c>
      <c r="X519" s="108" t="s">
        <v>1264</v>
      </c>
    </row>
    <row r="520" spans="23:24">
      <c r="W520" s="107" t="s">
        <v>1265</v>
      </c>
      <c r="X520" s="108" t="s">
        <v>1266</v>
      </c>
    </row>
    <row r="521" spans="23:24">
      <c r="W521" s="107" t="s">
        <v>1267</v>
      </c>
      <c r="X521" s="108" t="s">
        <v>1268</v>
      </c>
    </row>
    <row r="522" spans="23:24">
      <c r="W522" s="107" t="s">
        <v>1269</v>
      </c>
      <c r="X522" s="108" t="s">
        <v>1270</v>
      </c>
    </row>
    <row r="523" spans="23:24">
      <c r="W523" s="107" t="s">
        <v>1271</v>
      </c>
      <c r="X523" s="108" t="s">
        <v>1272</v>
      </c>
    </row>
    <row r="524" spans="23:24">
      <c r="W524" s="107" t="s">
        <v>1273</v>
      </c>
      <c r="X524" s="108" t="s">
        <v>1274</v>
      </c>
    </row>
    <row r="525" spans="23:24">
      <c r="W525" s="107" t="s">
        <v>1275</v>
      </c>
      <c r="X525" s="108" t="s">
        <v>1276</v>
      </c>
    </row>
    <row r="526" spans="23:24">
      <c r="W526" s="107" t="s">
        <v>1277</v>
      </c>
      <c r="X526" s="108" t="s">
        <v>1278</v>
      </c>
    </row>
    <row r="527" spans="23:24">
      <c r="W527" s="107" t="s">
        <v>1279</v>
      </c>
      <c r="X527" s="108" t="s">
        <v>1280</v>
      </c>
    </row>
    <row r="528" spans="23:24">
      <c r="W528" s="107" t="s">
        <v>1281</v>
      </c>
      <c r="X528" s="108" t="s">
        <v>1282</v>
      </c>
    </row>
    <row r="529" spans="23:24">
      <c r="W529" s="107" t="s">
        <v>1283</v>
      </c>
      <c r="X529" s="108" t="s">
        <v>1284</v>
      </c>
    </row>
    <row r="530" spans="23:24">
      <c r="W530" s="107" t="s">
        <v>1285</v>
      </c>
      <c r="X530" s="108" t="s">
        <v>1286</v>
      </c>
    </row>
    <row r="531" spans="23:24">
      <c r="W531" s="107" t="s">
        <v>1287</v>
      </c>
      <c r="X531" s="108" t="s">
        <v>1288</v>
      </c>
    </row>
    <row r="532" spans="23:24">
      <c r="W532" s="107" t="s">
        <v>1289</v>
      </c>
      <c r="X532" s="108" t="s">
        <v>1290</v>
      </c>
    </row>
    <row r="533" spans="23:24">
      <c r="W533" s="107" t="s">
        <v>1291</v>
      </c>
      <c r="X533" s="108" t="s">
        <v>1292</v>
      </c>
    </row>
    <row r="534" spans="23:24">
      <c r="W534" s="107" t="s">
        <v>1293</v>
      </c>
      <c r="X534" s="108" t="s">
        <v>1294</v>
      </c>
    </row>
    <row r="535" spans="23:24">
      <c r="W535" s="107" t="s">
        <v>1295</v>
      </c>
      <c r="X535" s="108" t="s">
        <v>1296</v>
      </c>
    </row>
    <row r="536" spans="23:24">
      <c r="W536" s="107" t="s">
        <v>1297</v>
      </c>
      <c r="X536" s="108" t="s">
        <v>1298</v>
      </c>
    </row>
    <row r="537" spans="23:24">
      <c r="W537" s="107" t="s">
        <v>1299</v>
      </c>
      <c r="X537" s="108" t="s">
        <v>1300</v>
      </c>
    </row>
    <row r="538" spans="23:24">
      <c r="W538" s="107" t="s">
        <v>1301</v>
      </c>
      <c r="X538" s="108" t="s">
        <v>1302</v>
      </c>
    </row>
    <row r="539" spans="23:24">
      <c r="W539" s="107" t="s">
        <v>1303</v>
      </c>
      <c r="X539" s="108" t="s">
        <v>1304</v>
      </c>
    </row>
    <row r="540" spans="23:24">
      <c r="W540" s="107" t="s">
        <v>1305</v>
      </c>
      <c r="X540" s="108" t="s">
        <v>1306</v>
      </c>
    </row>
    <row r="541" spans="23:24">
      <c r="W541" s="107" t="s">
        <v>1307</v>
      </c>
      <c r="X541" s="108" t="s">
        <v>1308</v>
      </c>
    </row>
    <row r="542" spans="23:24">
      <c r="W542" s="107" t="s">
        <v>1309</v>
      </c>
      <c r="X542" s="108" t="s">
        <v>1310</v>
      </c>
    </row>
    <row r="543" spans="23:24">
      <c r="W543" s="107" t="s">
        <v>1311</v>
      </c>
      <c r="X543" s="108" t="s">
        <v>1312</v>
      </c>
    </row>
    <row r="544" spans="23:24">
      <c r="W544" s="107" t="s">
        <v>1313</v>
      </c>
      <c r="X544" s="108" t="s">
        <v>1314</v>
      </c>
    </row>
    <row r="545" spans="23:24">
      <c r="W545" s="107" t="s">
        <v>1315</v>
      </c>
      <c r="X545" s="108" t="s">
        <v>1316</v>
      </c>
    </row>
    <row r="546" spans="23:24">
      <c r="W546" s="107" t="s">
        <v>1317</v>
      </c>
      <c r="X546" s="108" t="s">
        <v>1318</v>
      </c>
    </row>
    <row r="547" spans="23:24">
      <c r="W547" s="107" t="s">
        <v>1319</v>
      </c>
      <c r="X547" s="108" t="s">
        <v>1320</v>
      </c>
    </row>
    <row r="548" spans="23:24">
      <c r="W548" s="107" t="s">
        <v>1321</v>
      </c>
      <c r="X548" s="108" t="s">
        <v>1322</v>
      </c>
    </row>
    <row r="549" spans="23:24">
      <c r="W549" s="107" t="s">
        <v>1323</v>
      </c>
      <c r="X549" s="108" t="s">
        <v>1324</v>
      </c>
    </row>
    <row r="550" spans="23:24">
      <c r="W550" s="107" t="s">
        <v>1325</v>
      </c>
      <c r="X550" s="108" t="s">
        <v>1326</v>
      </c>
    </row>
    <row r="551" spans="23:24">
      <c r="W551" s="107" t="s">
        <v>1327</v>
      </c>
      <c r="X551" s="108" t="s">
        <v>1328</v>
      </c>
    </row>
    <row r="552" spans="23:24">
      <c r="W552" s="107" t="s">
        <v>1329</v>
      </c>
      <c r="X552" s="108" t="s">
        <v>1330</v>
      </c>
    </row>
    <row r="553" spans="23:24">
      <c r="W553" s="107" t="s">
        <v>1331</v>
      </c>
      <c r="X553" s="108" t="s">
        <v>1332</v>
      </c>
    </row>
    <row r="554" spans="23:24">
      <c r="W554" s="107" t="s">
        <v>1333</v>
      </c>
      <c r="X554" s="108" t="s">
        <v>1334</v>
      </c>
    </row>
    <row r="555" spans="23:24">
      <c r="W555" s="107" t="s">
        <v>1335</v>
      </c>
      <c r="X555" s="108" t="s">
        <v>1336</v>
      </c>
    </row>
    <row r="556" spans="23:24">
      <c r="W556" s="107" t="s">
        <v>1337</v>
      </c>
      <c r="X556" s="108" t="s">
        <v>1338</v>
      </c>
    </row>
    <row r="557" spans="23:24">
      <c r="W557" s="107" t="s">
        <v>1339</v>
      </c>
      <c r="X557" s="108" t="s">
        <v>1340</v>
      </c>
    </row>
    <row r="558" spans="23:24">
      <c r="W558" s="107" t="s">
        <v>1341</v>
      </c>
      <c r="X558" s="108" t="s">
        <v>1342</v>
      </c>
    </row>
    <row r="559" spans="23:24">
      <c r="W559" s="107" t="s">
        <v>1343</v>
      </c>
      <c r="X559" s="108" t="s">
        <v>1344</v>
      </c>
    </row>
    <row r="560" spans="23:24">
      <c r="W560" s="107" t="s">
        <v>1345</v>
      </c>
      <c r="X560" s="108" t="s">
        <v>1346</v>
      </c>
    </row>
    <row r="561" spans="23:24">
      <c r="W561" s="107" t="s">
        <v>1347</v>
      </c>
      <c r="X561" s="108" t="s">
        <v>1348</v>
      </c>
    </row>
    <row r="562" spans="23:24">
      <c r="W562" s="107" t="s">
        <v>1349</v>
      </c>
      <c r="X562" s="108" t="s">
        <v>1350</v>
      </c>
    </row>
    <row r="563" spans="23:24">
      <c r="W563" s="107" t="s">
        <v>1351</v>
      </c>
      <c r="X563" s="108" t="s">
        <v>1352</v>
      </c>
    </row>
    <row r="564" spans="23:24">
      <c r="W564" s="107" t="s">
        <v>1353</v>
      </c>
      <c r="X564" s="108" t="s">
        <v>1354</v>
      </c>
    </row>
    <row r="565" spans="23:24">
      <c r="W565" s="107" t="s">
        <v>1355</v>
      </c>
      <c r="X565" s="108" t="s">
        <v>1356</v>
      </c>
    </row>
    <row r="566" spans="23:24">
      <c r="W566" s="107" t="s">
        <v>1357</v>
      </c>
      <c r="X566" s="108" t="s">
        <v>1358</v>
      </c>
    </row>
    <row r="567" spans="23:24">
      <c r="W567" s="107" t="s">
        <v>1359</v>
      </c>
      <c r="X567" s="108" t="s">
        <v>1360</v>
      </c>
    </row>
    <row r="568" spans="23:24">
      <c r="W568" s="107" t="s">
        <v>1361</v>
      </c>
      <c r="X568" s="108" t="s">
        <v>1362</v>
      </c>
    </row>
    <row r="569" spans="23:24">
      <c r="W569" s="107" t="s">
        <v>1363</v>
      </c>
      <c r="X569" s="108" t="s">
        <v>1364</v>
      </c>
    </row>
    <row r="570" spans="23:24">
      <c r="W570" s="107" t="s">
        <v>1365</v>
      </c>
      <c r="X570" s="108" t="s">
        <v>1366</v>
      </c>
    </row>
    <row r="571" spans="23:24">
      <c r="W571" s="107" t="s">
        <v>1367</v>
      </c>
      <c r="X571" s="108" t="s">
        <v>1368</v>
      </c>
    </row>
    <row r="572" spans="23:24">
      <c r="W572" s="107" t="s">
        <v>1369</v>
      </c>
      <c r="X572" s="108" t="s">
        <v>1370</v>
      </c>
    </row>
    <row r="573" spans="23:24">
      <c r="W573" s="107" t="s">
        <v>1371</v>
      </c>
      <c r="X573" s="108" t="s">
        <v>1372</v>
      </c>
    </row>
    <row r="574" spans="23:24">
      <c r="W574" s="107" t="s">
        <v>1373</v>
      </c>
      <c r="X574" s="108" t="s">
        <v>1374</v>
      </c>
    </row>
    <row r="575" spans="23:24">
      <c r="W575" s="107" t="s">
        <v>1375</v>
      </c>
      <c r="X575" s="108" t="s">
        <v>1376</v>
      </c>
    </row>
    <row r="576" spans="23:24">
      <c r="W576" s="107" t="s">
        <v>1377</v>
      </c>
      <c r="X576" s="108" t="s">
        <v>1378</v>
      </c>
    </row>
    <row r="577" spans="23:24">
      <c r="W577" s="107" t="s">
        <v>1379</v>
      </c>
      <c r="X577" s="108" t="s">
        <v>1380</v>
      </c>
    </row>
    <row r="578" spans="23:24">
      <c r="W578" s="107" t="s">
        <v>1381</v>
      </c>
      <c r="X578" s="108" t="s">
        <v>1382</v>
      </c>
    </row>
    <row r="579" spans="23:24">
      <c r="W579" s="107" t="s">
        <v>1383</v>
      </c>
      <c r="X579" s="108" t="s">
        <v>1384</v>
      </c>
    </row>
    <row r="580" spans="23:24">
      <c r="W580" s="107" t="s">
        <v>1385</v>
      </c>
      <c r="X580" s="108" t="s">
        <v>1386</v>
      </c>
    </row>
    <row r="581" spans="23:24">
      <c r="W581" s="107" t="s">
        <v>1387</v>
      </c>
      <c r="X581" s="108" t="s">
        <v>1388</v>
      </c>
    </row>
    <row r="582" spans="23:24">
      <c r="W582" s="107" t="s">
        <v>1389</v>
      </c>
      <c r="X582" s="108" t="s">
        <v>1390</v>
      </c>
    </row>
    <row r="583" spans="23:24">
      <c r="W583" s="107" t="s">
        <v>1391</v>
      </c>
      <c r="X583" s="108" t="s">
        <v>1392</v>
      </c>
    </row>
    <row r="584" spans="23:24">
      <c r="W584" s="107" t="s">
        <v>1393</v>
      </c>
      <c r="X584" s="108" t="s">
        <v>1394</v>
      </c>
    </row>
    <row r="585" spans="23:24">
      <c r="W585" s="107" t="s">
        <v>1395</v>
      </c>
      <c r="X585" s="108" t="s">
        <v>1396</v>
      </c>
    </row>
    <row r="586" spans="23:24">
      <c r="W586" s="107" t="s">
        <v>1397</v>
      </c>
      <c r="X586" s="108" t="s">
        <v>1398</v>
      </c>
    </row>
    <row r="587" spans="23:24">
      <c r="W587" s="107" t="s">
        <v>1399</v>
      </c>
      <c r="X587" s="108" t="s">
        <v>1400</v>
      </c>
    </row>
    <row r="588" spans="23:24">
      <c r="W588" s="107" t="s">
        <v>1401</v>
      </c>
      <c r="X588" s="108" t="s">
        <v>1402</v>
      </c>
    </row>
    <row r="589" spans="23:24">
      <c r="W589" s="107" t="s">
        <v>1403</v>
      </c>
      <c r="X589" s="108" t="s">
        <v>1404</v>
      </c>
    </row>
    <row r="590" spans="23:24">
      <c r="W590" s="107" t="s">
        <v>1405</v>
      </c>
      <c r="X590" s="108" t="s">
        <v>1406</v>
      </c>
    </row>
    <row r="591" spans="23:24">
      <c r="W591" s="107" t="s">
        <v>1407</v>
      </c>
      <c r="X591" s="108" t="s">
        <v>1408</v>
      </c>
    </row>
    <row r="592" spans="23:24">
      <c r="W592" s="107" t="s">
        <v>1409</v>
      </c>
      <c r="X592" s="108" t="s">
        <v>1410</v>
      </c>
    </row>
    <row r="593" spans="23:24">
      <c r="W593" s="107" t="s">
        <v>1411</v>
      </c>
      <c r="X593" s="108" t="s">
        <v>1412</v>
      </c>
    </row>
    <row r="594" spans="23:24">
      <c r="W594" s="107" t="s">
        <v>1413</v>
      </c>
      <c r="X594" s="108" t="s">
        <v>1414</v>
      </c>
    </row>
    <row r="595" spans="23:24">
      <c r="W595" s="107" t="s">
        <v>1415</v>
      </c>
      <c r="X595" s="108" t="s">
        <v>1416</v>
      </c>
    </row>
    <row r="596" spans="23:24">
      <c r="W596" s="107" t="s">
        <v>1417</v>
      </c>
      <c r="X596" s="108" t="s">
        <v>1418</v>
      </c>
    </row>
    <row r="597" spans="23:24">
      <c r="W597" s="107" t="s">
        <v>1419</v>
      </c>
      <c r="X597" s="108" t="s">
        <v>1420</v>
      </c>
    </row>
    <row r="598" spans="23:24">
      <c r="W598" s="107" t="s">
        <v>1421</v>
      </c>
      <c r="X598" s="108" t="s">
        <v>1422</v>
      </c>
    </row>
    <row r="599" spans="23:24">
      <c r="W599" s="107" t="s">
        <v>1423</v>
      </c>
      <c r="X599" s="108" t="s">
        <v>1424</v>
      </c>
    </row>
    <row r="600" spans="23:24">
      <c r="W600" s="107" t="s">
        <v>1425</v>
      </c>
      <c r="X600" s="108" t="s">
        <v>1426</v>
      </c>
    </row>
    <row r="601" spans="23:24">
      <c r="W601" s="107" t="s">
        <v>1427</v>
      </c>
      <c r="X601" s="108" t="s">
        <v>1428</v>
      </c>
    </row>
    <row r="602" spans="23:24">
      <c r="W602" s="107" t="s">
        <v>1429</v>
      </c>
      <c r="X602" s="108" t="s">
        <v>1430</v>
      </c>
    </row>
    <row r="603" spans="23:24">
      <c r="W603" s="107" t="s">
        <v>1431</v>
      </c>
      <c r="X603" s="108" t="s">
        <v>1432</v>
      </c>
    </row>
    <row r="604" spans="23:24">
      <c r="W604" s="107" t="s">
        <v>1433</v>
      </c>
      <c r="X604" s="108" t="s">
        <v>1434</v>
      </c>
    </row>
    <row r="605" spans="23:24">
      <c r="W605" s="107" t="s">
        <v>1435</v>
      </c>
      <c r="X605" s="108" t="s">
        <v>1436</v>
      </c>
    </row>
    <row r="606" spans="23:24">
      <c r="W606" s="107" t="s">
        <v>1437</v>
      </c>
      <c r="X606" s="108" t="s">
        <v>1438</v>
      </c>
    </row>
    <row r="607" spans="23:24">
      <c r="W607" s="107" t="s">
        <v>1439</v>
      </c>
      <c r="X607" s="108" t="s">
        <v>1440</v>
      </c>
    </row>
    <row r="608" spans="23:24">
      <c r="W608" s="107" t="s">
        <v>1441</v>
      </c>
      <c r="X608" s="108" t="s">
        <v>1442</v>
      </c>
    </row>
    <row r="609" spans="23:24">
      <c r="W609" s="107" t="s">
        <v>1443</v>
      </c>
      <c r="X609" s="108" t="s">
        <v>1444</v>
      </c>
    </row>
    <row r="610" spans="23:24">
      <c r="W610" s="107" t="s">
        <v>1445</v>
      </c>
      <c r="X610" s="108" t="s">
        <v>1446</v>
      </c>
    </row>
    <row r="611" spans="23:24">
      <c r="W611" s="107" t="s">
        <v>1447</v>
      </c>
      <c r="X611" s="108" t="s">
        <v>1448</v>
      </c>
    </row>
    <row r="612" spans="23:24">
      <c r="W612" s="107" t="s">
        <v>1449</v>
      </c>
      <c r="X612" s="108" t="s">
        <v>1450</v>
      </c>
    </row>
    <row r="613" spans="23:24">
      <c r="W613" s="107" t="s">
        <v>1451</v>
      </c>
      <c r="X613" s="108" t="s">
        <v>1452</v>
      </c>
    </row>
    <row r="614" spans="23:24">
      <c r="W614" s="107" t="s">
        <v>1453</v>
      </c>
      <c r="X614" s="108" t="s">
        <v>1454</v>
      </c>
    </row>
    <row r="615" spans="23:24">
      <c r="W615" s="107" t="s">
        <v>1455</v>
      </c>
      <c r="X615" s="108" t="s">
        <v>1456</v>
      </c>
    </row>
    <row r="616" spans="23:24">
      <c r="W616" s="107" t="s">
        <v>1457</v>
      </c>
      <c r="X616" s="108" t="s">
        <v>1458</v>
      </c>
    </row>
    <row r="617" spans="23:24">
      <c r="W617" s="107" t="s">
        <v>1459</v>
      </c>
      <c r="X617" s="108" t="s">
        <v>1460</v>
      </c>
    </row>
    <row r="618" spans="23:24">
      <c r="W618" s="107" t="s">
        <v>1461</v>
      </c>
      <c r="X618" s="108" t="s">
        <v>1462</v>
      </c>
    </row>
    <row r="619" spans="23:24">
      <c r="W619" s="107" t="s">
        <v>1463</v>
      </c>
      <c r="X619" s="108" t="s">
        <v>1464</v>
      </c>
    </row>
    <row r="620" spans="23:24">
      <c r="W620" s="107" t="s">
        <v>1465</v>
      </c>
      <c r="X620" s="108" t="s">
        <v>1466</v>
      </c>
    </row>
    <row r="621" spans="23:24">
      <c r="W621" s="107" t="s">
        <v>1467</v>
      </c>
      <c r="X621" s="108" t="s">
        <v>1468</v>
      </c>
    </row>
    <row r="622" spans="23:24">
      <c r="W622" s="107" t="s">
        <v>1469</v>
      </c>
      <c r="X622" s="108" t="s">
        <v>1470</v>
      </c>
    </row>
    <row r="623" spans="23:24">
      <c r="W623" s="107" t="s">
        <v>1471</v>
      </c>
      <c r="X623" s="108" t="s">
        <v>1472</v>
      </c>
    </row>
    <row r="624" spans="23:24">
      <c r="W624" s="107" t="s">
        <v>1473</v>
      </c>
      <c r="X624" s="108" t="s">
        <v>1474</v>
      </c>
    </row>
    <row r="625" spans="23:24">
      <c r="W625" s="107" t="s">
        <v>1475</v>
      </c>
      <c r="X625" s="108" t="s">
        <v>1476</v>
      </c>
    </row>
    <row r="626" spans="23:24">
      <c r="W626" s="107" t="s">
        <v>1477</v>
      </c>
      <c r="X626" s="108" t="s">
        <v>1478</v>
      </c>
    </row>
    <row r="627" spans="23:24">
      <c r="W627" s="107" t="s">
        <v>1479</v>
      </c>
      <c r="X627" s="108" t="s">
        <v>1480</v>
      </c>
    </row>
    <row r="628" spans="23:24">
      <c r="W628" s="107" t="s">
        <v>1481</v>
      </c>
      <c r="X628" s="108" t="s">
        <v>1482</v>
      </c>
    </row>
    <row r="629" spans="23:24">
      <c r="W629" s="107" t="s">
        <v>1483</v>
      </c>
      <c r="X629" s="108" t="s">
        <v>1484</v>
      </c>
    </row>
    <row r="630" spans="23:24">
      <c r="W630" s="107" t="s">
        <v>1485</v>
      </c>
      <c r="X630" s="108" t="s">
        <v>1486</v>
      </c>
    </row>
    <row r="631" spans="23:24">
      <c r="W631" s="107" t="s">
        <v>1487</v>
      </c>
      <c r="X631" s="108" t="s">
        <v>1488</v>
      </c>
    </row>
    <row r="632" spans="23:24">
      <c r="W632" s="107" t="s">
        <v>1489</v>
      </c>
      <c r="X632" s="108" t="s">
        <v>1490</v>
      </c>
    </row>
    <row r="633" spans="23:24">
      <c r="W633" s="107" t="s">
        <v>1491</v>
      </c>
      <c r="X633" s="108" t="s">
        <v>1492</v>
      </c>
    </row>
    <row r="634" spans="23:24">
      <c r="W634" s="107" t="s">
        <v>1493</v>
      </c>
      <c r="X634" s="108" t="s">
        <v>1494</v>
      </c>
    </row>
    <row r="635" spans="23:24">
      <c r="W635" s="107" t="s">
        <v>1495</v>
      </c>
      <c r="X635" s="108" t="s">
        <v>1496</v>
      </c>
    </row>
    <row r="636" spans="23:24">
      <c r="W636" s="107" t="s">
        <v>1497</v>
      </c>
      <c r="X636" s="108" t="s">
        <v>1498</v>
      </c>
    </row>
    <row r="637" spans="23:24">
      <c r="W637" s="107" t="s">
        <v>1499</v>
      </c>
      <c r="X637" s="108" t="s">
        <v>1500</v>
      </c>
    </row>
    <row r="638" spans="23:24">
      <c r="W638" s="107" t="s">
        <v>1501</v>
      </c>
      <c r="X638" s="108" t="s">
        <v>1502</v>
      </c>
    </row>
    <row r="639" spans="23:24">
      <c r="W639" s="107" t="s">
        <v>1503</v>
      </c>
      <c r="X639" s="108" t="s">
        <v>1504</v>
      </c>
    </row>
    <row r="640" spans="23:24">
      <c r="W640" s="107" t="s">
        <v>1505</v>
      </c>
      <c r="X640" s="108" t="s">
        <v>1506</v>
      </c>
    </row>
    <row r="641" spans="23:24">
      <c r="W641" s="107" t="s">
        <v>1507</v>
      </c>
      <c r="X641" s="108" t="s">
        <v>1508</v>
      </c>
    </row>
    <row r="642" spans="23:24">
      <c r="W642" s="107" t="s">
        <v>1509</v>
      </c>
      <c r="X642" s="108" t="s">
        <v>1510</v>
      </c>
    </row>
    <row r="643" spans="23:24">
      <c r="W643" s="107" t="s">
        <v>1511</v>
      </c>
      <c r="X643" s="108" t="s">
        <v>1512</v>
      </c>
    </row>
    <row r="644" spans="23:24">
      <c r="W644" s="107" t="s">
        <v>1513</v>
      </c>
      <c r="X644" s="108" t="s">
        <v>1514</v>
      </c>
    </row>
    <row r="645" spans="23:24">
      <c r="W645" s="107" t="s">
        <v>1515</v>
      </c>
      <c r="X645" s="108" t="s">
        <v>1516</v>
      </c>
    </row>
    <row r="646" spans="23:24">
      <c r="W646" s="107" t="s">
        <v>1517</v>
      </c>
      <c r="X646" s="108" t="s">
        <v>1518</v>
      </c>
    </row>
    <row r="647" spans="23:24">
      <c r="W647" s="107" t="s">
        <v>1519</v>
      </c>
      <c r="X647" s="108" t="s">
        <v>1520</v>
      </c>
    </row>
    <row r="648" spans="23:24">
      <c r="W648" s="107" t="s">
        <v>1521</v>
      </c>
      <c r="X648" s="108" t="s">
        <v>1522</v>
      </c>
    </row>
    <row r="649" spans="23:24">
      <c r="W649" s="107" t="s">
        <v>1523</v>
      </c>
      <c r="X649" s="108" t="s">
        <v>1524</v>
      </c>
    </row>
    <row r="650" spans="23:24">
      <c r="W650" s="107" t="s">
        <v>1525</v>
      </c>
      <c r="X650" s="108" t="s">
        <v>1526</v>
      </c>
    </row>
    <row r="651" spans="23:24">
      <c r="W651" s="107" t="s">
        <v>1527</v>
      </c>
      <c r="X651" s="108" t="s">
        <v>1528</v>
      </c>
    </row>
    <row r="652" spans="23:24">
      <c r="W652" s="107" t="s">
        <v>1529</v>
      </c>
      <c r="X652" s="108" t="s">
        <v>1530</v>
      </c>
    </row>
    <row r="653" spans="23:24">
      <c r="W653" s="107" t="s">
        <v>1531</v>
      </c>
      <c r="X653" s="108" t="s">
        <v>1532</v>
      </c>
    </row>
    <row r="654" spans="23:24">
      <c r="W654" s="107" t="s">
        <v>1533</v>
      </c>
      <c r="X654" s="108" t="s">
        <v>1534</v>
      </c>
    </row>
    <row r="655" spans="23:24">
      <c r="W655" s="107" t="s">
        <v>1535</v>
      </c>
      <c r="X655" s="108" t="s">
        <v>1536</v>
      </c>
    </row>
    <row r="656" spans="23:24">
      <c r="W656" s="107" t="s">
        <v>1537</v>
      </c>
      <c r="X656" s="108" t="s">
        <v>1538</v>
      </c>
    </row>
    <row r="657" spans="23:24">
      <c r="W657" s="107" t="s">
        <v>1539</v>
      </c>
      <c r="X657" s="108" t="s">
        <v>1540</v>
      </c>
    </row>
    <row r="658" spans="23:24">
      <c r="W658" s="107" t="s">
        <v>1541</v>
      </c>
      <c r="X658" s="108" t="s">
        <v>1542</v>
      </c>
    </row>
    <row r="659" spans="23:24">
      <c r="W659" s="107" t="s">
        <v>1543</v>
      </c>
      <c r="X659" s="108" t="s">
        <v>1544</v>
      </c>
    </row>
    <row r="660" spans="23:24">
      <c r="W660" s="107" t="s">
        <v>1545</v>
      </c>
      <c r="X660" s="108" t="s">
        <v>1546</v>
      </c>
    </row>
    <row r="661" spans="23:24">
      <c r="W661" s="107" t="s">
        <v>1547</v>
      </c>
      <c r="X661" s="108" t="s">
        <v>1548</v>
      </c>
    </row>
    <row r="662" spans="23:24">
      <c r="W662" s="107" t="s">
        <v>1549</v>
      </c>
      <c r="X662" s="108" t="s">
        <v>1550</v>
      </c>
    </row>
    <row r="663" spans="23:24">
      <c r="W663" s="107" t="s">
        <v>1551</v>
      </c>
      <c r="X663" s="108" t="s">
        <v>1552</v>
      </c>
    </row>
    <row r="664" spans="23:24">
      <c r="W664" s="107" t="s">
        <v>1553</v>
      </c>
      <c r="X664" s="108" t="s">
        <v>1554</v>
      </c>
    </row>
    <row r="665" spans="23:24">
      <c r="W665" s="107" t="s">
        <v>1555</v>
      </c>
      <c r="X665" s="108" t="s">
        <v>1556</v>
      </c>
    </row>
    <row r="666" spans="23:24">
      <c r="W666" s="107" t="s">
        <v>1557</v>
      </c>
      <c r="X666" s="108" t="s">
        <v>1558</v>
      </c>
    </row>
    <row r="667" spans="23:24">
      <c r="W667" s="107" t="s">
        <v>1559</v>
      </c>
      <c r="X667" s="108" t="s">
        <v>1560</v>
      </c>
    </row>
    <row r="668" spans="23:24">
      <c r="W668" s="107" t="s">
        <v>1561</v>
      </c>
      <c r="X668" s="108" t="s">
        <v>1562</v>
      </c>
    </row>
    <row r="669" spans="23:24">
      <c r="W669" s="107" t="s">
        <v>1563</v>
      </c>
      <c r="X669" s="108" t="s">
        <v>1564</v>
      </c>
    </row>
    <row r="670" spans="23:24">
      <c r="W670" s="107" t="s">
        <v>1565</v>
      </c>
      <c r="X670" s="108" t="s">
        <v>1566</v>
      </c>
    </row>
    <row r="671" spans="23:24">
      <c r="W671" s="107" t="s">
        <v>1567</v>
      </c>
      <c r="X671" s="108" t="s">
        <v>1568</v>
      </c>
    </row>
    <row r="672" spans="23:24">
      <c r="W672" s="107" t="s">
        <v>1569</v>
      </c>
      <c r="X672" s="108" t="s">
        <v>1570</v>
      </c>
    </row>
    <row r="673" spans="23:24">
      <c r="W673" s="107" t="s">
        <v>1571</v>
      </c>
      <c r="X673" s="108" t="s">
        <v>1572</v>
      </c>
    </row>
    <row r="674" spans="23:24">
      <c r="W674" s="107" t="s">
        <v>1573</v>
      </c>
      <c r="X674" s="108" t="s">
        <v>1574</v>
      </c>
    </row>
    <row r="675" spans="23:24">
      <c r="W675" s="107" t="s">
        <v>1575</v>
      </c>
      <c r="X675" s="108" t="s">
        <v>1576</v>
      </c>
    </row>
    <row r="676" spans="23:24">
      <c r="W676" s="107" t="s">
        <v>1577</v>
      </c>
      <c r="X676" s="108" t="s">
        <v>1578</v>
      </c>
    </row>
    <row r="677" spans="23:24">
      <c r="W677" s="107" t="s">
        <v>1579</v>
      </c>
      <c r="X677" s="108" t="s">
        <v>1580</v>
      </c>
    </row>
    <row r="678" spans="23:24">
      <c r="W678" s="107" t="s">
        <v>1581</v>
      </c>
      <c r="X678" s="108" t="s">
        <v>1582</v>
      </c>
    </row>
    <row r="679" spans="23:24">
      <c r="W679" s="107" t="s">
        <v>1583</v>
      </c>
      <c r="X679" s="108" t="s">
        <v>1584</v>
      </c>
    </row>
    <row r="680" spans="23:24">
      <c r="W680" s="107" t="s">
        <v>1585</v>
      </c>
      <c r="X680" s="108" t="s">
        <v>1586</v>
      </c>
    </row>
    <row r="681" spans="23:24">
      <c r="W681" s="107" t="s">
        <v>1587</v>
      </c>
      <c r="X681" s="108" t="s">
        <v>1588</v>
      </c>
    </row>
    <row r="682" spans="23:24">
      <c r="W682" s="107" t="s">
        <v>1589</v>
      </c>
      <c r="X682" s="108" t="s">
        <v>1590</v>
      </c>
    </row>
    <row r="683" spans="23:24">
      <c r="W683" s="107" t="s">
        <v>1591</v>
      </c>
      <c r="X683" s="108" t="s">
        <v>1592</v>
      </c>
    </row>
    <row r="684" spans="23:24">
      <c r="W684" s="107" t="s">
        <v>1593</v>
      </c>
      <c r="X684" s="108" t="s">
        <v>1594</v>
      </c>
    </row>
    <row r="685" spans="23:24">
      <c r="W685" s="107" t="s">
        <v>1595</v>
      </c>
      <c r="X685" s="108" t="s">
        <v>1596</v>
      </c>
    </row>
    <row r="686" spans="23:24">
      <c r="W686" s="107" t="s">
        <v>1597</v>
      </c>
      <c r="X686" s="108" t="s">
        <v>1598</v>
      </c>
    </row>
    <row r="687" spans="23:24">
      <c r="W687" s="107" t="s">
        <v>1599</v>
      </c>
      <c r="X687" s="108" t="s">
        <v>1600</v>
      </c>
    </row>
    <row r="688" spans="23:24">
      <c r="W688" s="107" t="s">
        <v>1601</v>
      </c>
      <c r="X688" s="108" t="s">
        <v>1602</v>
      </c>
    </row>
    <row r="689" spans="23:24">
      <c r="W689" s="107" t="s">
        <v>1603</v>
      </c>
      <c r="X689" s="108" t="s">
        <v>1604</v>
      </c>
    </row>
    <row r="690" spans="23:24">
      <c r="W690" s="107" t="s">
        <v>1605</v>
      </c>
      <c r="X690" s="108" t="s">
        <v>1606</v>
      </c>
    </row>
    <row r="691" spans="23:24">
      <c r="W691" s="107" t="s">
        <v>1607</v>
      </c>
      <c r="X691" s="108" t="s">
        <v>1608</v>
      </c>
    </row>
    <row r="692" spans="23:24">
      <c r="W692" s="107" t="s">
        <v>1609</v>
      </c>
      <c r="X692" s="108" t="s">
        <v>1610</v>
      </c>
    </row>
    <row r="693" spans="23:24">
      <c r="W693" s="107" t="s">
        <v>1611</v>
      </c>
      <c r="X693" s="108" t="s">
        <v>1612</v>
      </c>
    </row>
    <row r="694" spans="23:24">
      <c r="W694" s="107" t="s">
        <v>1613</v>
      </c>
      <c r="X694" s="108" t="s">
        <v>1614</v>
      </c>
    </row>
    <row r="695" spans="23:24">
      <c r="W695" s="107" t="s">
        <v>1615</v>
      </c>
      <c r="X695" s="108" t="s">
        <v>1616</v>
      </c>
    </row>
    <row r="696" spans="23:24">
      <c r="W696" s="107" t="s">
        <v>1617</v>
      </c>
      <c r="X696" s="108" t="s">
        <v>1618</v>
      </c>
    </row>
    <row r="697" spans="23:24">
      <c r="W697" s="107" t="s">
        <v>1619</v>
      </c>
      <c r="X697" s="108" t="s">
        <v>1620</v>
      </c>
    </row>
    <row r="698" spans="23:24">
      <c r="W698" s="107" t="s">
        <v>1621</v>
      </c>
      <c r="X698" s="108" t="s">
        <v>1622</v>
      </c>
    </row>
    <row r="699" spans="23:24">
      <c r="W699" s="107" t="s">
        <v>1623</v>
      </c>
      <c r="X699" s="108" t="s">
        <v>1624</v>
      </c>
    </row>
    <row r="700" spans="23:24">
      <c r="W700" s="107" t="s">
        <v>1625</v>
      </c>
      <c r="X700" s="108" t="s">
        <v>1626</v>
      </c>
    </row>
    <row r="701" spans="23:24">
      <c r="W701" s="107" t="s">
        <v>1627</v>
      </c>
      <c r="X701" s="108" t="s">
        <v>1628</v>
      </c>
    </row>
    <row r="702" spans="23:24">
      <c r="W702" s="107" t="s">
        <v>1629</v>
      </c>
      <c r="X702" s="108" t="s">
        <v>1630</v>
      </c>
    </row>
    <row r="703" spans="23:24">
      <c r="W703" s="107" t="s">
        <v>1631</v>
      </c>
      <c r="X703" s="108" t="s">
        <v>1632</v>
      </c>
    </row>
    <row r="704" spans="23:24">
      <c r="W704" s="107" t="s">
        <v>1633</v>
      </c>
      <c r="X704" s="108" t="s">
        <v>1634</v>
      </c>
    </row>
    <row r="705" spans="23:24">
      <c r="W705" s="107" t="s">
        <v>1635</v>
      </c>
      <c r="X705" s="108" t="s">
        <v>1636</v>
      </c>
    </row>
    <row r="706" spans="23:24">
      <c r="W706" s="107" t="s">
        <v>1637</v>
      </c>
      <c r="X706" s="108" t="s">
        <v>1638</v>
      </c>
    </row>
    <row r="707" spans="23:24">
      <c r="W707" s="107" t="s">
        <v>1639</v>
      </c>
      <c r="X707" s="108" t="s">
        <v>1640</v>
      </c>
    </row>
    <row r="708" spans="23:24">
      <c r="W708" s="107" t="s">
        <v>1641</v>
      </c>
      <c r="X708" s="108" t="s">
        <v>1642</v>
      </c>
    </row>
    <row r="709" spans="23:24">
      <c r="W709" s="107" t="s">
        <v>1643</v>
      </c>
      <c r="X709" s="108" t="s">
        <v>1644</v>
      </c>
    </row>
    <row r="710" spans="23:24">
      <c r="W710" s="107" t="s">
        <v>1645</v>
      </c>
      <c r="X710" s="108" t="s">
        <v>1646</v>
      </c>
    </row>
    <row r="711" spans="23:24">
      <c r="W711" s="107" t="s">
        <v>1647</v>
      </c>
      <c r="X711" s="108" t="s">
        <v>1648</v>
      </c>
    </row>
    <row r="712" spans="23:24">
      <c r="W712" s="107" t="s">
        <v>1649</v>
      </c>
      <c r="X712" s="108" t="s">
        <v>1650</v>
      </c>
    </row>
    <row r="713" spans="23:24">
      <c r="W713" s="107" t="s">
        <v>1651</v>
      </c>
      <c r="X713" s="108" t="s">
        <v>1652</v>
      </c>
    </row>
    <row r="714" spans="23:24">
      <c r="W714" s="107" t="s">
        <v>1653</v>
      </c>
      <c r="X714" s="108" t="s">
        <v>1654</v>
      </c>
    </row>
    <row r="715" spans="23:24">
      <c r="W715" s="107" t="s">
        <v>1655</v>
      </c>
      <c r="X715" s="108" t="s">
        <v>1656</v>
      </c>
    </row>
    <row r="716" spans="23:24">
      <c r="W716" s="107" t="s">
        <v>1657</v>
      </c>
      <c r="X716" s="108" t="s">
        <v>1658</v>
      </c>
    </row>
    <row r="717" spans="23:24">
      <c r="W717" s="107" t="s">
        <v>1659</v>
      </c>
      <c r="X717" s="108" t="s">
        <v>1660</v>
      </c>
    </row>
    <row r="718" spans="23:24">
      <c r="W718" s="107" t="s">
        <v>1661</v>
      </c>
      <c r="X718" s="108" t="s">
        <v>1662</v>
      </c>
    </row>
    <row r="719" spans="23:24">
      <c r="W719" s="107" t="s">
        <v>1663</v>
      </c>
      <c r="X719" s="108" t="s">
        <v>1664</v>
      </c>
    </row>
    <row r="720" spans="23:24">
      <c r="W720" s="107" t="s">
        <v>1665</v>
      </c>
      <c r="X720" s="108" t="s">
        <v>1666</v>
      </c>
    </row>
    <row r="721" spans="23:24">
      <c r="W721" s="107" t="s">
        <v>1667</v>
      </c>
      <c r="X721" s="108" t="s">
        <v>1668</v>
      </c>
    </row>
    <row r="722" spans="23:24">
      <c r="W722" s="107" t="s">
        <v>1669</v>
      </c>
      <c r="X722" s="108" t="s">
        <v>1670</v>
      </c>
    </row>
    <row r="723" spans="23:24">
      <c r="W723" s="107" t="s">
        <v>1671</v>
      </c>
      <c r="X723" s="108" t="s">
        <v>1672</v>
      </c>
    </row>
    <row r="724" spans="23:24">
      <c r="W724" s="107" t="s">
        <v>1673</v>
      </c>
      <c r="X724" s="108" t="s">
        <v>1674</v>
      </c>
    </row>
    <row r="725" spans="23:24">
      <c r="W725" s="107" t="s">
        <v>1675</v>
      </c>
      <c r="X725" s="108" t="s">
        <v>1676</v>
      </c>
    </row>
    <row r="726" spans="23:24">
      <c r="W726" s="107" t="s">
        <v>1677</v>
      </c>
      <c r="X726" s="108" t="s">
        <v>1678</v>
      </c>
    </row>
    <row r="727" spans="23:24">
      <c r="W727" s="107" t="s">
        <v>1679</v>
      </c>
      <c r="X727" s="108" t="s">
        <v>1680</v>
      </c>
    </row>
    <row r="728" spans="23:24">
      <c r="W728" s="107" t="s">
        <v>1681</v>
      </c>
      <c r="X728" s="108" t="s">
        <v>1682</v>
      </c>
    </row>
    <row r="729" spans="23:24">
      <c r="W729" s="107" t="s">
        <v>1683</v>
      </c>
      <c r="X729" s="108" t="s">
        <v>1684</v>
      </c>
    </row>
    <row r="730" spans="23:24">
      <c r="W730" s="107" t="s">
        <v>1685</v>
      </c>
      <c r="X730" s="108" t="s">
        <v>1686</v>
      </c>
    </row>
    <row r="731" spans="23:24">
      <c r="W731" s="107" t="s">
        <v>1687</v>
      </c>
      <c r="X731" s="108" t="s">
        <v>1688</v>
      </c>
    </row>
    <row r="732" spans="23:24">
      <c r="W732" s="107" t="s">
        <v>1689</v>
      </c>
      <c r="X732" s="108" t="s">
        <v>1690</v>
      </c>
    </row>
    <row r="733" spans="23:24">
      <c r="W733" s="107" t="s">
        <v>1691</v>
      </c>
      <c r="X733" s="108" t="s">
        <v>1692</v>
      </c>
    </row>
    <row r="734" spans="23:24">
      <c r="W734" s="107" t="s">
        <v>1693</v>
      </c>
      <c r="X734" s="108" t="s">
        <v>1694</v>
      </c>
    </row>
    <row r="735" spans="23:24">
      <c r="W735" s="107" t="s">
        <v>1695</v>
      </c>
      <c r="X735" s="108" t="s">
        <v>1696</v>
      </c>
    </row>
    <row r="736" spans="23:24">
      <c r="W736" s="107" t="s">
        <v>1697</v>
      </c>
      <c r="X736" s="108" t="s">
        <v>1698</v>
      </c>
    </row>
    <row r="737" spans="23:24">
      <c r="W737" s="107" t="s">
        <v>1699</v>
      </c>
      <c r="X737" s="108" t="s">
        <v>1700</v>
      </c>
    </row>
    <row r="738" spans="23:24">
      <c r="W738" s="107" t="s">
        <v>1701</v>
      </c>
      <c r="X738" s="108" t="s">
        <v>1702</v>
      </c>
    </row>
    <row r="739" spans="23:24">
      <c r="W739" s="107" t="s">
        <v>1703</v>
      </c>
      <c r="X739" s="108" t="s">
        <v>1704</v>
      </c>
    </row>
    <row r="740" spans="23:24">
      <c r="W740" s="107" t="s">
        <v>1705</v>
      </c>
      <c r="X740" s="108" t="s">
        <v>1706</v>
      </c>
    </row>
    <row r="741" spans="23:24">
      <c r="W741" s="107" t="s">
        <v>1707</v>
      </c>
      <c r="X741" s="108" t="s">
        <v>1708</v>
      </c>
    </row>
    <row r="742" spans="23:24">
      <c r="W742" s="107" t="s">
        <v>1709</v>
      </c>
      <c r="X742" s="108" t="s">
        <v>1710</v>
      </c>
    </row>
    <row r="743" spans="23:24">
      <c r="W743" s="107" t="s">
        <v>1711</v>
      </c>
      <c r="X743" s="108" t="s">
        <v>1712</v>
      </c>
    </row>
    <row r="744" spans="23:24">
      <c r="W744" s="107" t="s">
        <v>1713</v>
      </c>
      <c r="X744" s="108" t="s">
        <v>1714</v>
      </c>
    </row>
    <row r="745" spans="23:24">
      <c r="W745" s="107" t="s">
        <v>1715</v>
      </c>
      <c r="X745" s="108" t="s">
        <v>1716</v>
      </c>
    </row>
    <row r="746" spans="23:24">
      <c r="W746" s="107" t="s">
        <v>1717</v>
      </c>
      <c r="X746" s="108" t="s">
        <v>1718</v>
      </c>
    </row>
    <row r="747" spans="23:24">
      <c r="W747" s="107" t="s">
        <v>1719</v>
      </c>
      <c r="X747" s="108" t="s">
        <v>1720</v>
      </c>
    </row>
    <row r="748" spans="23:24">
      <c r="W748" s="107" t="s">
        <v>1721</v>
      </c>
      <c r="X748" s="108" t="s">
        <v>1722</v>
      </c>
    </row>
    <row r="749" spans="23:24">
      <c r="W749" s="107" t="s">
        <v>1723</v>
      </c>
      <c r="X749" s="108" t="s">
        <v>1724</v>
      </c>
    </row>
    <row r="750" spans="23:24">
      <c r="W750" s="107" t="s">
        <v>1725</v>
      </c>
      <c r="X750" s="108" t="s">
        <v>1726</v>
      </c>
    </row>
    <row r="751" spans="23:24">
      <c r="W751" s="107" t="s">
        <v>1727</v>
      </c>
      <c r="X751" s="108" t="s">
        <v>1728</v>
      </c>
    </row>
    <row r="752" spans="23:24">
      <c r="W752" s="107" t="s">
        <v>1729</v>
      </c>
      <c r="X752" s="108" t="s">
        <v>1730</v>
      </c>
    </row>
    <row r="753" spans="23:24">
      <c r="W753" s="107" t="s">
        <v>1731</v>
      </c>
      <c r="X753" s="108" t="s">
        <v>1732</v>
      </c>
    </row>
    <row r="754" spans="23:24">
      <c r="W754" s="107" t="s">
        <v>1733</v>
      </c>
      <c r="X754" s="108" t="s">
        <v>1734</v>
      </c>
    </row>
    <row r="755" spans="23:24">
      <c r="W755" s="107" t="s">
        <v>1735</v>
      </c>
      <c r="X755" s="108" t="s">
        <v>1736</v>
      </c>
    </row>
    <row r="756" spans="23:24">
      <c r="W756" s="107" t="s">
        <v>1737</v>
      </c>
      <c r="X756" s="108" t="s">
        <v>1738</v>
      </c>
    </row>
    <row r="757" spans="23:24">
      <c r="W757" s="107" t="s">
        <v>1739</v>
      </c>
      <c r="X757" s="108" t="s">
        <v>1740</v>
      </c>
    </row>
    <row r="758" spans="23:24">
      <c r="W758" s="107" t="s">
        <v>1741</v>
      </c>
      <c r="X758" s="108" t="s">
        <v>1742</v>
      </c>
    </row>
    <row r="759" spans="23:24">
      <c r="W759" s="107" t="s">
        <v>1743</v>
      </c>
      <c r="X759" s="108" t="s">
        <v>1744</v>
      </c>
    </row>
    <row r="760" spans="23:24">
      <c r="W760" s="107" t="s">
        <v>1745</v>
      </c>
      <c r="X760" s="108" t="s">
        <v>1746</v>
      </c>
    </row>
    <row r="761" spans="23:24">
      <c r="W761" s="107" t="s">
        <v>1747</v>
      </c>
      <c r="X761" s="108" t="s">
        <v>1748</v>
      </c>
    </row>
    <row r="762" spans="23:24">
      <c r="W762" s="107" t="s">
        <v>1749</v>
      </c>
      <c r="X762" s="108" t="s">
        <v>1750</v>
      </c>
    </row>
    <row r="763" spans="23:24">
      <c r="W763" s="107" t="s">
        <v>1751</v>
      </c>
      <c r="X763" s="108" t="s">
        <v>1752</v>
      </c>
    </row>
    <row r="764" spans="23:24">
      <c r="W764" s="107" t="s">
        <v>1753</v>
      </c>
      <c r="X764" s="108" t="s">
        <v>1754</v>
      </c>
    </row>
    <row r="765" spans="23:24">
      <c r="W765" s="107" t="s">
        <v>1755</v>
      </c>
      <c r="X765" s="108" t="s">
        <v>1756</v>
      </c>
    </row>
    <row r="766" spans="23:24">
      <c r="W766" s="107" t="s">
        <v>1757</v>
      </c>
      <c r="X766" s="108" t="s">
        <v>1758</v>
      </c>
    </row>
    <row r="767" spans="23:24">
      <c r="W767" s="107" t="s">
        <v>1759</v>
      </c>
      <c r="X767" s="108" t="s">
        <v>1760</v>
      </c>
    </row>
    <row r="768" spans="23:24">
      <c r="W768" s="107" t="s">
        <v>1761</v>
      </c>
      <c r="X768" s="108" t="s">
        <v>1762</v>
      </c>
    </row>
    <row r="769" spans="23:24">
      <c r="W769" s="107" t="s">
        <v>1763</v>
      </c>
      <c r="X769" s="108" t="s">
        <v>1764</v>
      </c>
    </row>
    <row r="770" spans="23:24">
      <c r="W770" s="107" t="s">
        <v>1765</v>
      </c>
      <c r="X770" s="108" t="s">
        <v>1766</v>
      </c>
    </row>
    <row r="771" spans="23:24">
      <c r="W771" s="107" t="s">
        <v>1767</v>
      </c>
      <c r="X771" s="108" t="s">
        <v>1768</v>
      </c>
    </row>
    <row r="772" spans="23:24">
      <c r="W772" s="107" t="s">
        <v>1769</v>
      </c>
      <c r="X772" s="108" t="s">
        <v>1770</v>
      </c>
    </row>
    <row r="773" spans="23:24">
      <c r="W773" s="107" t="s">
        <v>1771</v>
      </c>
      <c r="X773" s="108" t="s">
        <v>1772</v>
      </c>
    </row>
    <row r="774" spans="23:24">
      <c r="W774" s="107" t="s">
        <v>1773</v>
      </c>
      <c r="X774" s="108" t="s">
        <v>1774</v>
      </c>
    </row>
    <row r="775" spans="23:24">
      <c r="W775" s="107" t="s">
        <v>1775</v>
      </c>
      <c r="X775" s="108" t="s">
        <v>1776</v>
      </c>
    </row>
    <row r="776" spans="23:24">
      <c r="W776" s="107" t="s">
        <v>1777</v>
      </c>
      <c r="X776" s="108" t="s">
        <v>1778</v>
      </c>
    </row>
    <row r="777" spans="23:24">
      <c r="W777" s="107" t="s">
        <v>1779</v>
      </c>
      <c r="X777" s="108" t="s">
        <v>1780</v>
      </c>
    </row>
    <row r="778" spans="23:24">
      <c r="W778" s="107" t="s">
        <v>1781</v>
      </c>
      <c r="X778" s="108" t="s">
        <v>1782</v>
      </c>
    </row>
    <row r="779" spans="23:24">
      <c r="W779" s="107" t="s">
        <v>1783</v>
      </c>
      <c r="X779" s="108" t="s">
        <v>1784</v>
      </c>
    </row>
    <row r="780" spans="23:24">
      <c r="W780" s="107" t="s">
        <v>1785</v>
      </c>
      <c r="X780" s="108" t="s">
        <v>1786</v>
      </c>
    </row>
    <row r="781" spans="23:24">
      <c r="W781" s="107" t="s">
        <v>1787</v>
      </c>
      <c r="X781" s="108" t="s">
        <v>1788</v>
      </c>
    </row>
    <row r="782" spans="23:24">
      <c r="W782" s="107" t="s">
        <v>1789</v>
      </c>
      <c r="X782" s="108" t="s">
        <v>1790</v>
      </c>
    </row>
    <row r="783" spans="23:24">
      <c r="W783" s="107" t="s">
        <v>1791</v>
      </c>
      <c r="X783" s="108" t="s">
        <v>1792</v>
      </c>
    </row>
    <row r="784" spans="23:24">
      <c r="W784" s="107" t="s">
        <v>1793</v>
      </c>
      <c r="X784" s="108" t="s">
        <v>1794</v>
      </c>
    </row>
    <row r="785" spans="23:24">
      <c r="W785" s="107" t="s">
        <v>1795</v>
      </c>
      <c r="X785" s="108" t="s">
        <v>1796</v>
      </c>
    </row>
    <row r="786" spans="23:24">
      <c r="W786" s="107" t="s">
        <v>1797</v>
      </c>
      <c r="X786" s="108" t="s">
        <v>1798</v>
      </c>
    </row>
    <row r="787" spans="23:24">
      <c r="W787" s="107" t="s">
        <v>1799</v>
      </c>
      <c r="X787" s="108" t="s">
        <v>1800</v>
      </c>
    </row>
    <row r="788" spans="23:24">
      <c r="W788" s="107" t="s">
        <v>1801</v>
      </c>
      <c r="X788" s="108" t="s">
        <v>1802</v>
      </c>
    </row>
    <row r="789" spans="23:24">
      <c r="W789" s="107" t="s">
        <v>1803</v>
      </c>
      <c r="X789" s="108" t="s">
        <v>1804</v>
      </c>
    </row>
    <row r="790" spans="23:24">
      <c r="W790" s="107" t="s">
        <v>1805</v>
      </c>
      <c r="X790" s="108" t="s">
        <v>1806</v>
      </c>
    </row>
    <row r="791" spans="23:24">
      <c r="W791" s="107" t="s">
        <v>1807</v>
      </c>
      <c r="X791" s="108" t="s">
        <v>1808</v>
      </c>
    </row>
    <row r="792" spans="23:24">
      <c r="W792" s="107" t="s">
        <v>1809</v>
      </c>
      <c r="X792" s="108" t="s">
        <v>1810</v>
      </c>
    </row>
    <row r="793" spans="23:24">
      <c r="W793" s="107" t="s">
        <v>1811</v>
      </c>
      <c r="X793" s="108" t="s">
        <v>1812</v>
      </c>
    </row>
    <row r="794" spans="23:24">
      <c r="W794" s="107" t="s">
        <v>1813</v>
      </c>
      <c r="X794" s="108" t="s">
        <v>1814</v>
      </c>
    </row>
    <row r="795" spans="23:24">
      <c r="W795" s="107" t="s">
        <v>1815</v>
      </c>
      <c r="X795" s="108" t="s">
        <v>1816</v>
      </c>
    </row>
    <row r="796" spans="23:24">
      <c r="W796" s="107" t="s">
        <v>1817</v>
      </c>
      <c r="X796" s="108" t="s">
        <v>1818</v>
      </c>
    </row>
    <row r="797" spans="23:24">
      <c r="W797" s="107" t="s">
        <v>1819</v>
      </c>
      <c r="X797" s="108" t="s">
        <v>1820</v>
      </c>
    </row>
    <row r="798" spans="23:24">
      <c r="W798" s="107" t="s">
        <v>1821</v>
      </c>
      <c r="X798" s="108" t="s">
        <v>1822</v>
      </c>
    </row>
    <row r="799" spans="23:24">
      <c r="W799" s="107" t="s">
        <v>1823</v>
      </c>
      <c r="X799" s="108" t="s">
        <v>1824</v>
      </c>
    </row>
    <row r="800" spans="23:24">
      <c r="W800" s="107" t="s">
        <v>1825</v>
      </c>
      <c r="X800" s="108" t="s">
        <v>1826</v>
      </c>
    </row>
    <row r="801" spans="23:24">
      <c r="W801" s="107" t="s">
        <v>1827</v>
      </c>
      <c r="X801" s="108" t="s">
        <v>1828</v>
      </c>
    </row>
    <row r="802" spans="23:24">
      <c r="W802" s="107" t="s">
        <v>1829</v>
      </c>
      <c r="X802" s="108" t="s">
        <v>1830</v>
      </c>
    </row>
    <row r="803" spans="23:24">
      <c r="W803" s="107" t="s">
        <v>1831</v>
      </c>
      <c r="X803" s="108" t="s">
        <v>1832</v>
      </c>
    </row>
    <row r="804" spans="23:24">
      <c r="W804" s="107" t="s">
        <v>1833</v>
      </c>
      <c r="X804" s="108" t="s">
        <v>1834</v>
      </c>
    </row>
    <row r="805" spans="23:24">
      <c r="W805" s="107" t="s">
        <v>1835</v>
      </c>
      <c r="X805" s="108" t="s">
        <v>1836</v>
      </c>
    </row>
    <row r="806" spans="23:24">
      <c r="W806" s="107" t="s">
        <v>1837</v>
      </c>
      <c r="X806" s="108" t="s">
        <v>1838</v>
      </c>
    </row>
    <row r="807" spans="23:24">
      <c r="W807" s="107" t="s">
        <v>1839</v>
      </c>
      <c r="X807" s="108" t="s">
        <v>1840</v>
      </c>
    </row>
    <row r="808" spans="23:24">
      <c r="W808" s="107" t="s">
        <v>1841</v>
      </c>
      <c r="X808" s="108" t="s">
        <v>1842</v>
      </c>
    </row>
    <row r="809" spans="23:24">
      <c r="W809" s="107" t="s">
        <v>1843</v>
      </c>
      <c r="X809" s="108" t="s">
        <v>1844</v>
      </c>
    </row>
    <row r="810" spans="23:24">
      <c r="W810" s="107" t="s">
        <v>1845</v>
      </c>
      <c r="X810" s="108" t="s">
        <v>1846</v>
      </c>
    </row>
    <row r="811" spans="23:24">
      <c r="W811" s="107" t="s">
        <v>1847</v>
      </c>
      <c r="X811" s="108" t="s">
        <v>1848</v>
      </c>
    </row>
    <row r="812" spans="23:24">
      <c r="W812" s="107" t="s">
        <v>1849</v>
      </c>
      <c r="X812" s="108" t="s">
        <v>1850</v>
      </c>
    </row>
    <row r="813" spans="23:24">
      <c r="W813" s="107" t="s">
        <v>1851</v>
      </c>
      <c r="X813" s="108" t="s">
        <v>1852</v>
      </c>
    </row>
    <row r="814" spans="23:24">
      <c r="W814" s="107" t="s">
        <v>1853</v>
      </c>
      <c r="X814" s="108" t="s">
        <v>1854</v>
      </c>
    </row>
    <row r="815" spans="23:24">
      <c r="W815" s="107" t="s">
        <v>1855</v>
      </c>
      <c r="X815" s="108" t="s">
        <v>1856</v>
      </c>
    </row>
    <row r="816" spans="23:24">
      <c r="W816" s="107" t="s">
        <v>1857</v>
      </c>
      <c r="X816" s="108" t="s">
        <v>1858</v>
      </c>
    </row>
    <row r="817" spans="23:24">
      <c r="W817" s="107" t="s">
        <v>1859</v>
      </c>
      <c r="X817" s="108" t="s">
        <v>1860</v>
      </c>
    </row>
    <row r="818" spans="23:24">
      <c r="W818" s="107" t="s">
        <v>1861</v>
      </c>
      <c r="X818" s="108" t="s">
        <v>1862</v>
      </c>
    </row>
    <row r="819" spans="23:24">
      <c r="W819" s="107" t="s">
        <v>1863</v>
      </c>
      <c r="X819" s="108" t="s">
        <v>1864</v>
      </c>
    </row>
    <row r="820" spans="23:24">
      <c r="W820" s="107" t="s">
        <v>1865</v>
      </c>
      <c r="X820" s="108" t="s">
        <v>1866</v>
      </c>
    </row>
    <row r="821" spans="23:24">
      <c r="W821" s="107" t="s">
        <v>1867</v>
      </c>
      <c r="X821" s="108" t="s">
        <v>1868</v>
      </c>
    </row>
    <row r="822" spans="23:24">
      <c r="W822" s="107" t="s">
        <v>1869</v>
      </c>
      <c r="X822" s="108" t="s">
        <v>1870</v>
      </c>
    </row>
    <row r="823" spans="23:24">
      <c r="W823" s="107" t="s">
        <v>1871</v>
      </c>
      <c r="X823" s="108" t="s">
        <v>1872</v>
      </c>
    </row>
    <row r="824" spans="23:24">
      <c r="W824" s="107" t="s">
        <v>1873</v>
      </c>
      <c r="X824" s="108" t="s">
        <v>1874</v>
      </c>
    </row>
    <row r="825" spans="23:24">
      <c r="W825" s="107" t="s">
        <v>1875</v>
      </c>
      <c r="X825" s="108" t="s">
        <v>1876</v>
      </c>
    </row>
    <row r="826" spans="23:24">
      <c r="W826" s="107" t="s">
        <v>1877</v>
      </c>
      <c r="X826" s="108" t="s">
        <v>1878</v>
      </c>
    </row>
    <row r="827" spans="23:24">
      <c r="W827" s="107" t="s">
        <v>1879</v>
      </c>
      <c r="X827" s="108" t="s">
        <v>1880</v>
      </c>
    </row>
    <row r="828" spans="23:24">
      <c r="W828" s="107" t="s">
        <v>1881</v>
      </c>
      <c r="X828" s="108" t="s">
        <v>1882</v>
      </c>
    </row>
    <row r="829" spans="23:24">
      <c r="W829" s="107" t="s">
        <v>1883</v>
      </c>
      <c r="X829" s="108" t="s">
        <v>1884</v>
      </c>
    </row>
    <row r="830" spans="23:24">
      <c r="W830" s="107" t="s">
        <v>1885</v>
      </c>
      <c r="X830" s="108" t="s">
        <v>1886</v>
      </c>
    </row>
    <row r="831" spans="23:24">
      <c r="W831" s="107" t="s">
        <v>1887</v>
      </c>
      <c r="X831" s="108" t="s">
        <v>1888</v>
      </c>
    </row>
    <row r="832" spans="23:24">
      <c r="W832" s="107" t="s">
        <v>1889</v>
      </c>
      <c r="X832" s="108" t="s">
        <v>1890</v>
      </c>
    </row>
    <row r="833" spans="23:24">
      <c r="W833" s="107" t="s">
        <v>1891</v>
      </c>
      <c r="X833" s="108" t="s">
        <v>1892</v>
      </c>
    </row>
    <row r="834" spans="23:24">
      <c r="W834" s="107" t="s">
        <v>1893</v>
      </c>
      <c r="X834" s="108" t="s">
        <v>1894</v>
      </c>
    </row>
    <row r="835" spans="23:24">
      <c r="W835" s="107" t="s">
        <v>1895</v>
      </c>
      <c r="X835" s="108" t="s">
        <v>1896</v>
      </c>
    </row>
    <row r="836" spans="23:24">
      <c r="W836" s="107" t="s">
        <v>1897</v>
      </c>
      <c r="X836" s="108" t="s">
        <v>1898</v>
      </c>
    </row>
    <row r="837" spans="23:24">
      <c r="W837" s="107" t="s">
        <v>1899</v>
      </c>
      <c r="X837" s="108" t="s">
        <v>1900</v>
      </c>
    </row>
    <row r="838" spans="23:24">
      <c r="W838" s="107" t="s">
        <v>1901</v>
      </c>
      <c r="X838" s="108" t="s">
        <v>1902</v>
      </c>
    </row>
    <row r="839" spans="23:24">
      <c r="W839" s="107" t="s">
        <v>1903</v>
      </c>
      <c r="X839" s="108" t="s">
        <v>1904</v>
      </c>
    </row>
    <row r="840" spans="23:24">
      <c r="W840" s="107" t="s">
        <v>1905</v>
      </c>
      <c r="X840" s="108" t="s">
        <v>1906</v>
      </c>
    </row>
    <row r="841" spans="23:24">
      <c r="W841" s="107" t="s">
        <v>1907</v>
      </c>
      <c r="X841" s="108" t="s">
        <v>1908</v>
      </c>
    </row>
    <row r="842" spans="23:24">
      <c r="W842" s="107" t="s">
        <v>1909</v>
      </c>
      <c r="X842" s="108" t="s">
        <v>1910</v>
      </c>
    </row>
    <row r="843" spans="23:24">
      <c r="W843" s="107" t="s">
        <v>1911</v>
      </c>
      <c r="X843" s="108" t="s">
        <v>1912</v>
      </c>
    </row>
    <row r="844" spans="23:24">
      <c r="W844" s="107" t="s">
        <v>1913</v>
      </c>
      <c r="X844" s="108" t="s">
        <v>1914</v>
      </c>
    </row>
    <row r="845" spans="23:24">
      <c r="W845" s="107" t="s">
        <v>1915</v>
      </c>
      <c r="X845" s="108" t="s">
        <v>1916</v>
      </c>
    </row>
    <row r="846" spans="23:24">
      <c r="W846" s="107" t="s">
        <v>1917</v>
      </c>
      <c r="X846" s="108" t="s">
        <v>1918</v>
      </c>
    </row>
    <row r="847" spans="23:24">
      <c r="W847" s="107" t="s">
        <v>1919</v>
      </c>
      <c r="X847" s="108" t="s">
        <v>1920</v>
      </c>
    </row>
    <row r="848" spans="23:24">
      <c r="W848" s="107" t="s">
        <v>1921</v>
      </c>
      <c r="X848" s="108" t="s">
        <v>1922</v>
      </c>
    </row>
    <row r="849" spans="23:24">
      <c r="W849" s="107" t="s">
        <v>1923</v>
      </c>
      <c r="X849" s="108" t="s">
        <v>1924</v>
      </c>
    </row>
    <row r="850" spans="23:24">
      <c r="W850" s="107" t="s">
        <v>1925</v>
      </c>
      <c r="X850" s="108" t="s">
        <v>1926</v>
      </c>
    </row>
    <row r="851" spans="23:24">
      <c r="W851" s="107" t="s">
        <v>1927</v>
      </c>
      <c r="X851" s="108" t="s">
        <v>1928</v>
      </c>
    </row>
    <row r="852" spans="23:24">
      <c r="W852" s="107" t="s">
        <v>1929</v>
      </c>
      <c r="X852" s="108" t="s">
        <v>1930</v>
      </c>
    </row>
    <row r="853" spans="23:24">
      <c r="W853" s="107" t="s">
        <v>1931</v>
      </c>
      <c r="X853" s="108" t="s">
        <v>1932</v>
      </c>
    </row>
    <row r="854" spans="23:24">
      <c r="W854" s="107" t="s">
        <v>1933</v>
      </c>
      <c r="X854" s="108" t="s">
        <v>1934</v>
      </c>
    </row>
    <row r="855" spans="23:24">
      <c r="W855" s="107" t="s">
        <v>1935</v>
      </c>
      <c r="X855" s="108" t="s">
        <v>1936</v>
      </c>
    </row>
    <row r="856" spans="23:24">
      <c r="W856" s="107" t="s">
        <v>1937</v>
      </c>
      <c r="X856" s="108" t="s">
        <v>1938</v>
      </c>
    </row>
    <row r="857" spans="23:24">
      <c r="W857" s="107" t="s">
        <v>1939</v>
      </c>
      <c r="X857" s="108" t="s">
        <v>1940</v>
      </c>
    </row>
    <row r="858" spans="23:24">
      <c r="W858" s="107" t="s">
        <v>1941</v>
      </c>
      <c r="X858" s="108" t="s">
        <v>1942</v>
      </c>
    </row>
    <row r="859" spans="23:24">
      <c r="W859" s="107" t="s">
        <v>1943</v>
      </c>
      <c r="X859" s="108" t="s">
        <v>1944</v>
      </c>
    </row>
    <row r="860" spans="23:24">
      <c r="W860" s="107" t="s">
        <v>1945</v>
      </c>
      <c r="X860" s="108" t="s">
        <v>1946</v>
      </c>
    </row>
    <row r="861" spans="23:24">
      <c r="W861" s="107" t="s">
        <v>1947</v>
      </c>
      <c r="X861" s="108" t="s">
        <v>1948</v>
      </c>
    </row>
    <row r="862" spans="23:24">
      <c r="W862" s="107" t="s">
        <v>1949</v>
      </c>
      <c r="X862" s="108" t="s">
        <v>1950</v>
      </c>
    </row>
    <row r="863" spans="23:24">
      <c r="W863" s="107" t="s">
        <v>1951</v>
      </c>
      <c r="X863" s="108" t="s">
        <v>1952</v>
      </c>
    </row>
    <row r="864" spans="23:24">
      <c r="W864" s="107" t="s">
        <v>1953</v>
      </c>
      <c r="X864" s="108" t="s">
        <v>1954</v>
      </c>
    </row>
    <row r="865" spans="23:24">
      <c r="W865" s="107" t="s">
        <v>1955</v>
      </c>
      <c r="X865" s="108" t="s">
        <v>1956</v>
      </c>
    </row>
    <row r="866" spans="23:24">
      <c r="W866" s="107" t="s">
        <v>1957</v>
      </c>
      <c r="X866" s="108" t="s">
        <v>1958</v>
      </c>
    </row>
    <row r="867" spans="23:24">
      <c r="W867" s="107" t="s">
        <v>1959</v>
      </c>
      <c r="X867" s="108" t="s">
        <v>1960</v>
      </c>
    </row>
    <row r="868" spans="23:24">
      <c r="W868" s="107" t="s">
        <v>1961</v>
      </c>
      <c r="X868" s="108" t="s">
        <v>1962</v>
      </c>
    </row>
    <row r="869" spans="23:24">
      <c r="W869" s="107" t="s">
        <v>1963</v>
      </c>
      <c r="X869" s="108" t="s">
        <v>1964</v>
      </c>
    </row>
    <row r="870" spans="23:24">
      <c r="W870" s="107" t="s">
        <v>1965</v>
      </c>
      <c r="X870" s="108" t="s">
        <v>1966</v>
      </c>
    </row>
    <row r="871" spans="23:24">
      <c r="W871" s="107" t="s">
        <v>1967</v>
      </c>
      <c r="X871" s="108" t="s">
        <v>1968</v>
      </c>
    </row>
    <row r="872" spans="23:24">
      <c r="W872" s="107" t="s">
        <v>1969</v>
      </c>
      <c r="X872" s="108" t="s">
        <v>1970</v>
      </c>
    </row>
    <row r="873" spans="23:24">
      <c r="W873" s="107" t="s">
        <v>1971</v>
      </c>
      <c r="X873" s="108" t="s">
        <v>1972</v>
      </c>
    </row>
    <row r="874" spans="23:24">
      <c r="W874" s="107" t="s">
        <v>1973</v>
      </c>
      <c r="X874" s="108" t="s">
        <v>1974</v>
      </c>
    </row>
    <row r="875" spans="23:24">
      <c r="W875" s="107" t="s">
        <v>1975</v>
      </c>
      <c r="X875" s="108" t="s">
        <v>1976</v>
      </c>
    </row>
    <row r="876" spans="23:24">
      <c r="W876" s="107" t="s">
        <v>1977</v>
      </c>
      <c r="X876" s="108" t="s">
        <v>1978</v>
      </c>
    </row>
    <row r="877" spans="23:24">
      <c r="W877" s="107" t="s">
        <v>1979</v>
      </c>
      <c r="X877" s="108" t="s">
        <v>1980</v>
      </c>
    </row>
    <row r="878" spans="23:24">
      <c r="W878" s="107" t="s">
        <v>1981</v>
      </c>
      <c r="X878" s="108" t="s">
        <v>1982</v>
      </c>
    </row>
    <row r="879" spans="23:24">
      <c r="W879" s="107" t="s">
        <v>1983</v>
      </c>
      <c r="X879" s="108" t="s">
        <v>1984</v>
      </c>
    </row>
    <row r="880" spans="23:24">
      <c r="W880" s="107" t="s">
        <v>1985</v>
      </c>
      <c r="X880" s="108" t="s">
        <v>1986</v>
      </c>
    </row>
    <row r="881" spans="23:24">
      <c r="W881" s="107" t="s">
        <v>1987</v>
      </c>
      <c r="X881" s="108" t="s">
        <v>1988</v>
      </c>
    </row>
    <row r="882" spans="23:24">
      <c r="W882" s="107" t="s">
        <v>1989</v>
      </c>
      <c r="X882" s="108" t="s">
        <v>1990</v>
      </c>
    </row>
    <row r="883" spans="23:24">
      <c r="W883" s="107" t="s">
        <v>1991</v>
      </c>
      <c r="X883" s="108" t="s">
        <v>1992</v>
      </c>
    </row>
    <row r="884" spans="23:24">
      <c r="W884" s="107" t="s">
        <v>1993</v>
      </c>
      <c r="X884" s="108" t="s">
        <v>1994</v>
      </c>
    </row>
    <row r="885" spans="23:24">
      <c r="W885" s="107" t="s">
        <v>1995</v>
      </c>
      <c r="X885" s="108" t="s">
        <v>1996</v>
      </c>
    </row>
    <row r="886" spans="23:24">
      <c r="W886" s="107" t="s">
        <v>1997</v>
      </c>
      <c r="X886" s="108" t="s">
        <v>1998</v>
      </c>
    </row>
    <row r="887" spans="23:24">
      <c r="W887" s="107" t="s">
        <v>1999</v>
      </c>
      <c r="X887" s="108" t="s">
        <v>2000</v>
      </c>
    </row>
    <row r="888" spans="23:24">
      <c r="W888" s="107" t="s">
        <v>2001</v>
      </c>
      <c r="X888" s="108" t="s">
        <v>2002</v>
      </c>
    </row>
    <row r="889" spans="23:24">
      <c r="W889" s="107" t="s">
        <v>2003</v>
      </c>
      <c r="X889" s="108" t="s">
        <v>2004</v>
      </c>
    </row>
    <row r="890" spans="23:24">
      <c r="W890" s="107" t="s">
        <v>2005</v>
      </c>
      <c r="X890" s="108" t="s">
        <v>2006</v>
      </c>
    </row>
    <row r="891" spans="23:24">
      <c r="W891" s="107" t="s">
        <v>2007</v>
      </c>
      <c r="X891" s="108" t="s">
        <v>2008</v>
      </c>
    </row>
    <row r="892" spans="23:24">
      <c r="W892" s="107" t="s">
        <v>2009</v>
      </c>
      <c r="X892" s="108" t="s">
        <v>2010</v>
      </c>
    </row>
    <row r="893" spans="23:24">
      <c r="W893" s="107" t="s">
        <v>2011</v>
      </c>
      <c r="X893" s="108" t="s">
        <v>2012</v>
      </c>
    </row>
    <row r="894" spans="23:24">
      <c r="W894" s="107" t="s">
        <v>2013</v>
      </c>
      <c r="X894" s="108" t="s">
        <v>2014</v>
      </c>
    </row>
    <row r="895" spans="23:24">
      <c r="W895" s="107" t="s">
        <v>2015</v>
      </c>
      <c r="X895" s="108" t="s">
        <v>2016</v>
      </c>
    </row>
    <row r="896" spans="23:24">
      <c r="W896" s="107" t="s">
        <v>2017</v>
      </c>
      <c r="X896" s="108" t="s">
        <v>2018</v>
      </c>
    </row>
    <row r="897" spans="23:24">
      <c r="W897" s="107" t="s">
        <v>2019</v>
      </c>
      <c r="X897" s="108" t="s">
        <v>2020</v>
      </c>
    </row>
    <row r="898" spans="23:24">
      <c r="W898" s="107" t="s">
        <v>2021</v>
      </c>
      <c r="X898" s="108" t="s">
        <v>2022</v>
      </c>
    </row>
    <row r="899" spans="23:24">
      <c r="W899" s="107" t="s">
        <v>2023</v>
      </c>
      <c r="X899" s="108" t="s">
        <v>2024</v>
      </c>
    </row>
    <row r="900" spans="23:24">
      <c r="W900" s="107" t="s">
        <v>2025</v>
      </c>
      <c r="X900" s="108" t="s">
        <v>2026</v>
      </c>
    </row>
    <row r="901" spans="23:24">
      <c r="W901" s="107" t="s">
        <v>2027</v>
      </c>
      <c r="X901" s="108" t="s">
        <v>2028</v>
      </c>
    </row>
    <row r="902" spans="23:24">
      <c r="W902" s="107" t="s">
        <v>2029</v>
      </c>
      <c r="X902" s="108" t="s">
        <v>2030</v>
      </c>
    </row>
    <row r="903" spans="23:24">
      <c r="W903" s="107" t="s">
        <v>2031</v>
      </c>
      <c r="X903" s="108" t="s">
        <v>2032</v>
      </c>
    </row>
    <row r="904" spans="23:24">
      <c r="W904" s="107" t="s">
        <v>2033</v>
      </c>
      <c r="X904" s="108" t="s">
        <v>2034</v>
      </c>
    </row>
    <row r="905" spans="23:24">
      <c r="W905" s="107" t="s">
        <v>2035</v>
      </c>
      <c r="X905" s="108" t="s">
        <v>2036</v>
      </c>
    </row>
    <row r="906" spans="23:24">
      <c r="W906" s="107" t="s">
        <v>2037</v>
      </c>
      <c r="X906" s="108" t="s">
        <v>2038</v>
      </c>
    </row>
    <row r="907" spans="23:24">
      <c r="W907" s="107" t="s">
        <v>2039</v>
      </c>
      <c r="X907" s="108" t="s">
        <v>2040</v>
      </c>
    </row>
    <row r="908" spans="23:24">
      <c r="W908" s="107" t="s">
        <v>2041</v>
      </c>
      <c r="X908" s="108" t="s">
        <v>2042</v>
      </c>
    </row>
    <row r="909" spans="23:24">
      <c r="W909" s="107" t="s">
        <v>2043</v>
      </c>
      <c r="X909" s="108" t="s">
        <v>2044</v>
      </c>
    </row>
    <row r="910" spans="23:24">
      <c r="W910" s="107" t="s">
        <v>2045</v>
      </c>
      <c r="X910" s="108" t="s">
        <v>2046</v>
      </c>
    </row>
    <row r="911" spans="23:24">
      <c r="W911" s="107" t="s">
        <v>2047</v>
      </c>
      <c r="X911" s="108" t="s">
        <v>2048</v>
      </c>
    </row>
    <row r="912" spans="23:24">
      <c r="W912" s="107" t="s">
        <v>2049</v>
      </c>
      <c r="X912" s="108" t="s">
        <v>2050</v>
      </c>
    </row>
    <row r="913" spans="23:24">
      <c r="W913" s="107" t="s">
        <v>2051</v>
      </c>
      <c r="X913" s="108" t="s">
        <v>2052</v>
      </c>
    </row>
    <row r="914" spans="23:24">
      <c r="W914" s="107" t="s">
        <v>2053</v>
      </c>
      <c r="X914" s="108" t="s">
        <v>2054</v>
      </c>
    </row>
    <row r="915" spans="23:24">
      <c r="W915" s="107" t="s">
        <v>2055</v>
      </c>
      <c r="X915" s="108" t="s">
        <v>2056</v>
      </c>
    </row>
    <row r="916" spans="23:24">
      <c r="W916" s="107" t="s">
        <v>2057</v>
      </c>
      <c r="X916" s="108" t="s">
        <v>2058</v>
      </c>
    </row>
    <row r="917" spans="23:24">
      <c r="W917" s="107" t="s">
        <v>2059</v>
      </c>
      <c r="X917" s="108" t="s">
        <v>2060</v>
      </c>
    </row>
    <row r="918" spans="23:24">
      <c r="W918" s="107" t="s">
        <v>2061</v>
      </c>
      <c r="X918" s="108" t="s">
        <v>2062</v>
      </c>
    </row>
    <row r="919" spans="23:24">
      <c r="W919" s="107" t="s">
        <v>2063</v>
      </c>
      <c r="X919" s="108" t="s">
        <v>2064</v>
      </c>
    </row>
    <row r="920" spans="23:24">
      <c r="W920" s="107" t="s">
        <v>2065</v>
      </c>
      <c r="X920" s="108" t="s">
        <v>2066</v>
      </c>
    </row>
    <row r="921" spans="23:24">
      <c r="W921" s="107" t="s">
        <v>2067</v>
      </c>
      <c r="X921" s="108" t="s">
        <v>2068</v>
      </c>
    </row>
    <row r="922" spans="23:24">
      <c r="W922" s="107" t="s">
        <v>2069</v>
      </c>
      <c r="X922" s="108" t="s">
        <v>2070</v>
      </c>
    </row>
    <row r="923" spans="23:24">
      <c r="W923" s="107" t="s">
        <v>2071</v>
      </c>
      <c r="X923" s="108" t="s">
        <v>2072</v>
      </c>
    </row>
    <row r="924" spans="23:24">
      <c r="W924" s="107" t="s">
        <v>2073</v>
      </c>
      <c r="X924" s="108" t="s">
        <v>2074</v>
      </c>
    </row>
    <row r="925" spans="23:24">
      <c r="W925" s="107" t="s">
        <v>2075</v>
      </c>
      <c r="X925" s="108" t="s">
        <v>2076</v>
      </c>
    </row>
    <row r="926" spans="23:24">
      <c r="W926" s="107" t="s">
        <v>2077</v>
      </c>
      <c r="X926" s="108" t="s">
        <v>2078</v>
      </c>
    </row>
    <row r="927" spans="23:24">
      <c r="W927" s="107" t="s">
        <v>2079</v>
      </c>
      <c r="X927" s="108" t="s">
        <v>2080</v>
      </c>
    </row>
    <row r="928" spans="23:24">
      <c r="W928" s="107" t="s">
        <v>2081</v>
      </c>
      <c r="X928" s="108" t="s">
        <v>2082</v>
      </c>
    </row>
    <row r="929" spans="23:24">
      <c r="W929" s="107" t="s">
        <v>2083</v>
      </c>
      <c r="X929" s="108" t="s">
        <v>2084</v>
      </c>
    </row>
    <row r="930" spans="23:24">
      <c r="W930" s="107" t="s">
        <v>2085</v>
      </c>
      <c r="X930" s="108" t="s">
        <v>2086</v>
      </c>
    </row>
    <row r="931" spans="23:24">
      <c r="W931" s="107" t="s">
        <v>2087</v>
      </c>
      <c r="X931" s="108" t="s">
        <v>2088</v>
      </c>
    </row>
    <row r="932" spans="23:24">
      <c r="W932" s="107" t="s">
        <v>2089</v>
      </c>
      <c r="X932" s="108" t="s">
        <v>2090</v>
      </c>
    </row>
    <row r="933" spans="23:24">
      <c r="W933" s="107" t="s">
        <v>2091</v>
      </c>
      <c r="X933" s="108" t="s">
        <v>2092</v>
      </c>
    </row>
    <row r="934" spans="23:24">
      <c r="W934" s="107" t="s">
        <v>2093</v>
      </c>
      <c r="X934" s="108" t="s">
        <v>2094</v>
      </c>
    </row>
    <row r="935" spans="23:24">
      <c r="W935" s="107" t="s">
        <v>2095</v>
      </c>
      <c r="X935" s="108" t="s">
        <v>2096</v>
      </c>
    </row>
    <row r="936" spans="23:24">
      <c r="W936" s="107" t="s">
        <v>2097</v>
      </c>
      <c r="X936" s="108" t="s">
        <v>2098</v>
      </c>
    </row>
    <row r="937" spans="23:24">
      <c r="W937" s="107" t="s">
        <v>2099</v>
      </c>
      <c r="X937" s="108" t="s">
        <v>2100</v>
      </c>
    </row>
    <row r="938" spans="23:24">
      <c r="W938" s="107" t="s">
        <v>2101</v>
      </c>
      <c r="X938" s="108" t="s">
        <v>2102</v>
      </c>
    </row>
    <row r="939" spans="23:24">
      <c r="W939" s="107" t="s">
        <v>2103</v>
      </c>
      <c r="X939" s="108" t="s">
        <v>2104</v>
      </c>
    </row>
    <row r="940" spans="23:24">
      <c r="W940" s="107" t="s">
        <v>2105</v>
      </c>
      <c r="X940" s="108" t="s">
        <v>2106</v>
      </c>
    </row>
    <row r="941" spans="23:24">
      <c r="W941" s="107" t="s">
        <v>2107</v>
      </c>
      <c r="X941" s="108" t="s">
        <v>2108</v>
      </c>
    </row>
    <row r="942" spans="23:24">
      <c r="W942" s="107" t="s">
        <v>2109</v>
      </c>
      <c r="X942" s="108" t="s">
        <v>2110</v>
      </c>
    </row>
    <row r="943" spans="23:24">
      <c r="W943" s="107" t="s">
        <v>2111</v>
      </c>
      <c r="X943" s="108" t="s">
        <v>2112</v>
      </c>
    </row>
    <row r="944" spans="23:24">
      <c r="W944" s="107" t="s">
        <v>2113</v>
      </c>
      <c r="X944" s="108" t="s">
        <v>2114</v>
      </c>
    </row>
    <row r="945" spans="23:24">
      <c r="W945" s="107" t="s">
        <v>2115</v>
      </c>
      <c r="X945" s="108" t="s">
        <v>2116</v>
      </c>
    </row>
    <row r="946" spans="23:24">
      <c r="W946" s="107" t="s">
        <v>2117</v>
      </c>
      <c r="X946" s="108" t="s">
        <v>2118</v>
      </c>
    </row>
    <row r="947" spans="23:24">
      <c r="W947" s="107" t="s">
        <v>2119</v>
      </c>
      <c r="X947" s="108" t="s">
        <v>2120</v>
      </c>
    </row>
    <row r="948" spans="23:24">
      <c r="W948" s="107" t="s">
        <v>2121</v>
      </c>
      <c r="X948" s="108" t="s">
        <v>2122</v>
      </c>
    </row>
    <row r="949" spans="23:24">
      <c r="W949" s="107" t="s">
        <v>2123</v>
      </c>
      <c r="X949" s="108" t="s">
        <v>2124</v>
      </c>
    </row>
    <row r="950" spans="23:24">
      <c r="W950" s="107" t="s">
        <v>2125</v>
      </c>
      <c r="X950" s="108" t="s">
        <v>2126</v>
      </c>
    </row>
    <row r="951" spans="23:24">
      <c r="W951" s="107" t="s">
        <v>2127</v>
      </c>
      <c r="X951" s="108" t="s">
        <v>2128</v>
      </c>
    </row>
    <row r="952" spans="23:24">
      <c r="W952" s="107" t="s">
        <v>2129</v>
      </c>
      <c r="X952" s="108" t="s">
        <v>2130</v>
      </c>
    </row>
    <row r="953" spans="23:24">
      <c r="W953" s="107" t="s">
        <v>2131</v>
      </c>
      <c r="X953" s="108" t="s">
        <v>2132</v>
      </c>
    </row>
    <row r="954" spans="23:24">
      <c r="W954" s="107" t="s">
        <v>2133</v>
      </c>
      <c r="X954" s="108" t="s">
        <v>2134</v>
      </c>
    </row>
    <row r="955" spans="23:24">
      <c r="W955" s="107" t="s">
        <v>2135</v>
      </c>
      <c r="X955" s="108" t="s">
        <v>2136</v>
      </c>
    </row>
    <row r="956" spans="23:24">
      <c r="W956" s="107" t="s">
        <v>2137</v>
      </c>
      <c r="X956" s="108" t="s">
        <v>2138</v>
      </c>
    </row>
    <row r="957" spans="23:24">
      <c r="W957" s="107" t="s">
        <v>2139</v>
      </c>
      <c r="X957" s="108" t="s">
        <v>2140</v>
      </c>
    </row>
    <row r="958" spans="23:24">
      <c r="W958" s="107" t="s">
        <v>2141</v>
      </c>
      <c r="X958" s="108" t="s">
        <v>2142</v>
      </c>
    </row>
    <row r="959" spans="23:24">
      <c r="W959" s="107" t="s">
        <v>2143</v>
      </c>
      <c r="X959" s="108" t="s">
        <v>2144</v>
      </c>
    </row>
    <row r="960" spans="23:24">
      <c r="W960" s="107" t="s">
        <v>2145</v>
      </c>
      <c r="X960" s="108" t="s">
        <v>2146</v>
      </c>
    </row>
    <row r="961" spans="23:24">
      <c r="W961" s="107" t="s">
        <v>2147</v>
      </c>
      <c r="X961" s="108" t="s">
        <v>2148</v>
      </c>
    </row>
    <row r="962" spans="23:24">
      <c r="W962" s="107" t="s">
        <v>2149</v>
      </c>
      <c r="X962" s="108" t="s">
        <v>2150</v>
      </c>
    </row>
    <row r="963" spans="23:24">
      <c r="W963" s="107" t="s">
        <v>2151</v>
      </c>
      <c r="X963" s="108" t="s">
        <v>2152</v>
      </c>
    </row>
    <row r="964" spans="23:24">
      <c r="W964" s="107" t="s">
        <v>2153</v>
      </c>
      <c r="X964" s="108" t="s">
        <v>2154</v>
      </c>
    </row>
    <row r="965" spans="23:24">
      <c r="W965" s="107" t="s">
        <v>2155</v>
      </c>
      <c r="X965" s="108" t="s">
        <v>2156</v>
      </c>
    </row>
    <row r="966" spans="23:24">
      <c r="W966" s="107" t="s">
        <v>2157</v>
      </c>
      <c r="X966" s="108" t="s">
        <v>2158</v>
      </c>
    </row>
    <row r="967" spans="23:24">
      <c r="W967" s="107" t="s">
        <v>2159</v>
      </c>
      <c r="X967" s="108" t="s">
        <v>2160</v>
      </c>
    </row>
    <row r="968" spans="23:24">
      <c r="W968" s="107" t="s">
        <v>2161</v>
      </c>
      <c r="X968" s="108" t="s">
        <v>2162</v>
      </c>
    </row>
    <row r="969" spans="23:24">
      <c r="W969" s="107" t="s">
        <v>2163</v>
      </c>
      <c r="X969" s="108" t="s">
        <v>2164</v>
      </c>
    </row>
    <row r="970" spans="23:24">
      <c r="W970" s="107" t="s">
        <v>2165</v>
      </c>
      <c r="X970" s="108" t="s">
        <v>2166</v>
      </c>
    </row>
    <row r="971" spans="23:24">
      <c r="W971" s="107" t="s">
        <v>2167</v>
      </c>
      <c r="X971" s="108" t="s">
        <v>2168</v>
      </c>
    </row>
    <row r="972" spans="23:24">
      <c r="W972" s="107" t="s">
        <v>2169</v>
      </c>
      <c r="X972" s="108" t="s">
        <v>2170</v>
      </c>
    </row>
    <row r="973" spans="23:24">
      <c r="W973" s="107" t="s">
        <v>2171</v>
      </c>
      <c r="X973" s="108" t="s">
        <v>2172</v>
      </c>
    </row>
    <row r="974" spans="23:24">
      <c r="W974" s="107" t="s">
        <v>2173</v>
      </c>
      <c r="X974" s="108" t="s">
        <v>2174</v>
      </c>
    </row>
    <row r="975" spans="23:24">
      <c r="W975" s="107" t="s">
        <v>2175</v>
      </c>
      <c r="X975" s="108" t="s">
        <v>2176</v>
      </c>
    </row>
    <row r="976" spans="23:24">
      <c r="W976" s="107" t="s">
        <v>2177</v>
      </c>
      <c r="X976" s="108" t="s">
        <v>2178</v>
      </c>
    </row>
    <row r="977" spans="23:24">
      <c r="W977" s="107" t="s">
        <v>2179</v>
      </c>
      <c r="X977" s="108" t="s">
        <v>2180</v>
      </c>
    </row>
    <row r="978" spans="23:24">
      <c r="W978" s="107" t="s">
        <v>2181</v>
      </c>
      <c r="X978" s="108" t="s">
        <v>2182</v>
      </c>
    </row>
    <row r="979" spans="23:24">
      <c r="W979" s="107" t="s">
        <v>2183</v>
      </c>
      <c r="X979" s="108" t="s">
        <v>2184</v>
      </c>
    </row>
    <row r="980" spans="23:24">
      <c r="W980" s="107" t="s">
        <v>2185</v>
      </c>
      <c r="X980" s="108" t="s">
        <v>2186</v>
      </c>
    </row>
    <row r="981" spans="23:24">
      <c r="W981" s="107" t="s">
        <v>2187</v>
      </c>
      <c r="X981" s="108" t="s">
        <v>2188</v>
      </c>
    </row>
    <row r="982" spans="23:24">
      <c r="W982" s="107" t="s">
        <v>2189</v>
      </c>
      <c r="X982" s="108" t="s">
        <v>2190</v>
      </c>
    </row>
    <row r="983" spans="23:24">
      <c r="W983" s="107" t="s">
        <v>2191</v>
      </c>
      <c r="X983" s="108" t="s">
        <v>2192</v>
      </c>
    </row>
    <row r="984" spans="23:24">
      <c r="W984" s="107" t="s">
        <v>2193</v>
      </c>
      <c r="X984" s="108" t="s">
        <v>2194</v>
      </c>
    </row>
    <row r="985" spans="23:24">
      <c r="W985" s="107" t="s">
        <v>2195</v>
      </c>
      <c r="X985" s="108" t="s">
        <v>2196</v>
      </c>
    </row>
    <row r="986" spans="23:24">
      <c r="W986" s="107" t="s">
        <v>2197</v>
      </c>
      <c r="X986" s="108" t="s">
        <v>2198</v>
      </c>
    </row>
    <row r="987" spans="23:24">
      <c r="W987" s="107" t="s">
        <v>2199</v>
      </c>
      <c r="X987" s="108" t="s">
        <v>2200</v>
      </c>
    </row>
    <row r="988" spans="23:24">
      <c r="W988" s="107" t="s">
        <v>2201</v>
      </c>
      <c r="X988" s="108" t="s">
        <v>2202</v>
      </c>
    </row>
    <row r="989" spans="23:24">
      <c r="W989" s="107" t="s">
        <v>2203</v>
      </c>
      <c r="X989" s="108" t="s">
        <v>2204</v>
      </c>
    </row>
    <row r="990" spans="23:24">
      <c r="W990" s="107" t="s">
        <v>2205</v>
      </c>
      <c r="X990" s="108" t="s">
        <v>2206</v>
      </c>
    </row>
    <row r="991" spans="23:24">
      <c r="W991" s="107" t="s">
        <v>2207</v>
      </c>
      <c r="X991" s="108" t="s">
        <v>2208</v>
      </c>
    </row>
    <row r="992" spans="23:24">
      <c r="W992" s="107" t="s">
        <v>2209</v>
      </c>
      <c r="X992" s="108" t="s">
        <v>2210</v>
      </c>
    </row>
    <row r="993" spans="23:24">
      <c r="W993" s="107" t="s">
        <v>2211</v>
      </c>
      <c r="X993" s="108" t="s">
        <v>2212</v>
      </c>
    </row>
    <row r="994" spans="23:24">
      <c r="W994" s="107" t="s">
        <v>2213</v>
      </c>
      <c r="X994" s="108" t="s">
        <v>2214</v>
      </c>
    </row>
    <row r="995" spans="23:24">
      <c r="W995" s="107" t="s">
        <v>2215</v>
      </c>
      <c r="X995" s="108" t="s">
        <v>2216</v>
      </c>
    </row>
    <row r="996" spans="23:24">
      <c r="W996" s="107" t="s">
        <v>2217</v>
      </c>
      <c r="X996" s="108" t="s">
        <v>2218</v>
      </c>
    </row>
    <row r="997" spans="23:24">
      <c r="W997" s="107" t="s">
        <v>2219</v>
      </c>
      <c r="X997" s="108" t="s">
        <v>2220</v>
      </c>
    </row>
    <row r="998" spans="23:24">
      <c r="W998" s="107" t="s">
        <v>2221</v>
      </c>
      <c r="X998" s="108" t="s">
        <v>2222</v>
      </c>
    </row>
    <row r="999" spans="23:24">
      <c r="W999" s="107" t="s">
        <v>2223</v>
      </c>
      <c r="X999" s="108" t="s">
        <v>2224</v>
      </c>
    </row>
    <row r="1000" spans="23:24">
      <c r="W1000" s="107" t="s">
        <v>2225</v>
      </c>
      <c r="X1000" s="108" t="s">
        <v>2226</v>
      </c>
    </row>
    <row r="1001" spans="23:24">
      <c r="W1001" s="107" t="s">
        <v>2227</v>
      </c>
      <c r="X1001" s="108" t="s">
        <v>2228</v>
      </c>
    </row>
    <row r="1002" spans="23:24">
      <c r="W1002" s="107" t="s">
        <v>2229</v>
      </c>
      <c r="X1002" s="108" t="s">
        <v>2230</v>
      </c>
    </row>
    <row r="1003" spans="23:24">
      <c r="W1003" s="107" t="s">
        <v>2231</v>
      </c>
      <c r="X1003" s="108" t="s">
        <v>2232</v>
      </c>
    </row>
    <row r="1004" spans="23:24">
      <c r="W1004" s="107" t="s">
        <v>2233</v>
      </c>
      <c r="X1004" s="108" t="s">
        <v>2234</v>
      </c>
    </row>
    <row r="1005" spans="23:24">
      <c r="W1005" s="107" t="s">
        <v>2235</v>
      </c>
      <c r="X1005" s="108" t="s">
        <v>2236</v>
      </c>
    </row>
    <row r="1006" spans="23:24">
      <c r="W1006" s="107" t="s">
        <v>2237</v>
      </c>
      <c r="X1006" s="108" t="s">
        <v>2238</v>
      </c>
    </row>
    <row r="1007" spans="23:24">
      <c r="W1007" s="107" t="s">
        <v>2239</v>
      </c>
      <c r="X1007" s="108" t="s">
        <v>2240</v>
      </c>
    </row>
    <row r="1008" spans="23:24">
      <c r="W1008" s="107" t="s">
        <v>2241</v>
      </c>
      <c r="X1008" s="108" t="s">
        <v>2242</v>
      </c>
    </row>
    <row r="1009" spans="23:24">
      <c r="W1009" s="107" t="s">
        <v>2243</v>
      </c>
      <c r="X1009" s="108" t="s">
        <v>2244</v>
      </c>
    </row>
    <row r="1010" spans="23:24">
      <c r="W1010" s="107" t="s">
        <v>2245</v>
      </c>
      <c r="X1010" s="108" t="s">
        <v>2246</v>
      </c>
    </row>
    <row r="1011" spans="23:24">
      <c r="W1011" s="107" t="s">
        <v>2247</v>
      </c>
      <c r="X1011" s="108" t="s">
        <v>2248</v>
      </c>
    </row>
    <row r="1012" spans="23:24">
      <c r="W1012" s="107" t="s">
        <v>2249</v>
      </c>
      <c r="X1012" s="108" t="s">
        <v>2250</v>
      </c>
    </row>
    <row r="1013" spans="23:24">
      <c r="W1013" s="107" t="s">
        <v>2251</v>
      </c>
      <c r="X1013" s="108" t="s">
        <v>2252</v>
      </c>
    </row>
    <row r="1014" spans="23:24">
      <c r="W1014" s="107" t="s">
        <v>2253</v>
      </c>
      <c r="X1014" s="108" t="s">
        <v>2254</v>
      </c>
    </row>
    <row r="1015" spans="23:24">
      <c r="W1015" s="107" t="s">
        <v>2255</v>
      </c>
      <c r="X1015" s="108" t="s">
        <v>2256</v>
      </c>
    </row>
    <row r="1016" spans="23:24">
      <c r="W1016" s="107" t="s">
        <v>2257</v>
      </c>
      <c r="X1016" s="108" t="s">
        <v>2258</v>
      </c>
    </row>
    <row r="1017" spans="23:24">
      <c r="W1017" s="107" t="s">
        <v>2259</v>
      </c>
      <c r="X1017" s="108" t="s">
        <v>2260</v>
      </c>
    </row>
    <row r="1018" spans="23:24">
      <c r="W1018" s="107" t="s">
        <v>2261</v>
      </c>
      <c r="X1018" s="108" t="s">
        <v>2262</v>
      </c>
    </row>
    <row r="1019" spans="23:24">
      <c r="W1019" s="107" t="s">
        <v>2263</v>
      </c>
      <c r="X1019" s="108" t="s">
        <v>2264</v>
      </c>
    </row>
    <row r="1020" spans="23:24">
      <c r="W1020" s="107" t="s">
        <v>2265</v>
      </c>
      <c r="X1020" s="108" t="s">
        <v>2266</v>
      </c>
    </row>
    <row r="1021" spans="23:24">
      <c r="W1021" s="107" t="s">
        <v>2267</v>
      </c>
      <c r="X1021" s="108" t="s">
        <v>2268</v>
      </c>
    </row>
    <row r="1022" spans="23:24">
      <c r="W1022" s="107" t="s">
        <v>2269</v>
      </c>
      <c r="X1022" s="108" t="s">
        <v>2270</v>
      </c>
    </row>
    <row r="1023" spans="23:24">
      <c r="W1023" s="107" t="s">
        <v>2271</v>
      </c>
      <c r="X1023" s="108" t="s">
        <v>2272</v>
      </c>
    </row>
    <row r="1024" spans="23:24">
      <c r="W1024" s="107" t="s">
        <v>2273</v>
      </c>
      <c r="X1024" s="108" t="s">
        <v>2274</v>
      </c>
    </row>
    <row r="1025" spans="23:24">
      <c r="W1025" s="107" t="s">
        <v>2275</v>
      </c>
      <c r="X1025" s="108" t="s">
        <v>2276</v>
      </c>
    </row>
    <row r="1026" spans="23:24">
      <c r="W1026" s="107" t="s">
        <v>2277</v>
      </c>
      <c r="X1026" s="108" t="s">
        <v>2278</v>
      </c>
    </row>
    <row r="1027" spans="23:24">
      <c r="W1027" s="107" t="s">
        <v>2279</v>
      </c>
      <c r="X1027" s="108" t="s">
        <v>2280</v>
      </c>
    </row>
    <row r="1028" spans="23:24">
      <c r="W1028" s="107" t="s">
        <v>2281</v>
      </c>
      <c r="X1028" s="108" t="s">
        <v>2282</v>
      </c>
    </row>
    <row r="1029" spans="23:24">
      <c r="W1029" s="107" t="s">
        <v>2283</v>
      </c>
      <c r="X1029" s="108" t="s">
        <v>2284</v>
      </c>
    </row>
    <row r="1030" spans="23:24">
      <c r="W1030" s="107" t="s">
        <v>2285</v>
      </c>
      <c r="X1030" s="108" t="s">
        <v>2286</v>
      </c>
    </row>
    <row r="1031" spans="23:24">
      <c r="W1031" s="107" t="s">
        <v>2287</v>
      </c>
      <c r="X1031" s="108" t="s">
        <v>2288</v>
      </c>
    </row>
    <row r="1032" spans="23:24">
      <c r="W1032" s="107" t="s">
        <v>2289</v>
      </c>
      <c r="X1032" s="108" t="s">
        <v>2290</v>
      </c>
    </row>
    <row r="1033" spans="23:24">
      <c r="W1033" s="107" t="s">
        <v>2291</v>
      </c>
      <c r="X1033" s="108" t="s">
        <v>2292</v>
      </c>
    </row>
    <row r="1034" spans="23:24">
      <c r="W1034" s="107" t="s">
        <v>2293</v>
      </c>
      <c r="X1034" s="108" t="s">
        <v>2294</v>
      </c>
    </row>
    <row r="1035" spans="23:24">
      <c r="W1035" s="107" t="s">
        <v>2295</v>
      </c>
      <c r="X1035" s="108" t="s">
        <v>2296</v>
      </c>
    </row>
    <row r="1036" spans="23:24">
      <c r="W1036" s="107" t="s">
        <v>2297</v>
      </c>
      <c r="X1036" s="108" t="s">
        <v>2298</v>
      </c>
    </row>
    <row r="1037" spans="23:24">
      <c r="W1037" s="107" t="s">
        <v>2299</v>
      </c>
      <c r="X1037" s="108" t="s">
        <v>2300</v>
      </c>
    </row>
    <row r="1038" spans="23:24">
      <c r="W1038" s="107" t="s">
        <v>2301</v>
      </c>
      <c r="X1038" s="108" t="s">
        <v>2302</v>
      </c>
    </row>
    <row r="1039" spans="23:24">
      <c r="W1039" s="107" t="s">
        <v>2303</v>
      </c>
      <c r="X1039" s="108" t="s">
        <v>2304</v>
      </c>
    </row>
    <row r="1040" spans="23:24">
      <c r="W1040" s="107" t="s">
        <v>2305</v>
      </c>
      <c r="X1040" s="108" t="s">
        <v>2306</v>
      </c>
    </row>
    <row r="1041" spans="23:24">
      <c r="W1041" s="107" t="s">
        <v>2307</v>
      </c>
      <c r="X1041" s="108" t="s">
        <v>2308</v>
      </c>
    </row>
    <row r="1042" spans="23:24">
      <c r="W1042" s="107" t="s">
        <v>2309</v>
      </c>
      <c r="X1042" s="108" t="s">
        <v>2310</v>
      </c>
    </row>
    <row r="1043" spans="23:24">
      <c r="W1043" s="107" t="s">
        <v>2311</v>
      </c>
      <c r="X1043" s="108" t="s">
        <v>2312</v>
      </c>
    </row>
    <row r="1044" spans="23:24">
      <c r="W1044" s="107" t="s">
        <v>2313</v>
      </c>
      <c r="X1044" s="108" t="s">
        <v>2314</v>
      </c>
    </row>
    <row r="1045" spans="23:24">
      <c r="W1045" s="107" t="s">
        <v>2315</v>
      </c>
      <c r="X1045" s="108" t="s">
        <v>2316</v>
      </c>
    </row>
    <row r="1046" spans="23:24">
      <c r="W1046" s="107" t="s">
        <v>2317</v>
      </c>
      <c r="X1046" s="108" t="s">
        <v>2318</v>
      </c>
    </row>
    <row r="1047" spans="23:24">
      <c r="W1047" s="107" t="s">
        <v>2319</v>
      </c>
      <c r="X1047" s="108" t="s">
        <v>2320</v>
      </c>
    </row>
    <row r="1048" spans="23:24">
      <c r="W1048" s="107" t="s">
        <v>2321</v>
      </c>
      <c r="X1048" s="108" t="s">
        <v>2322</v>
      </c>
    </row>
    <row r="1049" spans="23:24">
      <c r="W1049" s="107" t="s">
        <v>2323</v>
      </c>
      <c r="X1049" s="108" t="s">
        <v>2324</v>
      </c>
    </row>
    <row r="1050" spans="23:24">
      <c r="W1050" s="107" t="s">
        <v>2325</v>
      </c>
      <c r="X1050" s="108" t="s">
        <v>2326</v>
      </c>
    </row>
    <row r="1051" spans="23:24">
      <c r="W1051" s="107" t="s">
        <v>2327</v>
      </c>
      <c r="X1051" s="108" t="s">
        <v>2328</v>
      </c>
    </row>
    <row r="1052" spans="23:24">
      <c r="W1052" s="107" t="s">
        <v>2329</v>
      </c>
      <c r="X1052" s="108" t="s">
        <v>2330</v>
      </c>
    </row>
    <row r="1053" spans="23:24">
      <c r="W1053" s="107" t="s">
        <v>2331</v>
      </c>
      <c r="X1053" s="108" t="s">
        <v>2332</v>
      </c>
    </row>
    <row r="1054" spans="23:24">
      <c r="W1054" s="107" t="s">
        <v>2333</v>
      </c>
      <c r="X1054" s="108" t="s">
        <v>2334</v>
      </c>
    </row>
    <row r="1055" spans="23:24">
      <c r="W1055" s="107" t="s">
        <v>2335</v>
      </c>
      <c r="X1055" s="108" t="s">
        <v>2336</v>
      </c>
    </row>
    <row r="1056" spans="23:24">
      <c r="W1056" s="107" t="s">
        <v>2337</v>
      </c>
      <c r="X1056" s="108" t="s">
        <v>2338</v>
      </c>
    </row>
    <row r="1057" spans="23:24">
      <c r="W1057" s="107" t="s">
        <v>2339</v>
      </c>
      <c r="X1057" s="108" t="s">
        <v>2340</v>
      </c>
    </row>
    <row r="1058" spans="23:24">
      <c r="W1058" s="107" t="s">
        <v>2341</v>
      </c>
      <c r="X1058" s="108" t="s">
        <v>2342</v>
      </c>
    </row>
    <row r="1059" spans="23:24">
      <c r="W1059" s="107" t="s">
        <v>2343</v>
      </c>
      <c r="X1059" s="108" t="s">
        <v>2344</v>
      </c>
    </row>
    <row r="1060" spans="23:24">
      <c r="W1060" s="107" t="s">
        <v>2345</v>
      </c>
      <c r="X1060" s="108" t="s">
        <v>2346</v>
      </c>
    </row>
    <row r="1061" spans="23:24">
      <c r="W1061" s="107" t="s">
        <v>2347</v>
      </c>
      <c r="X1061" s="108" t="s">
        <v>2348</v>
      </c>
    </row>
    <row r="1062" spans="23:24">
      <c r="W1062" s="107" t="s">
        <v>2349</v>
      </c>
      <c r="X1062" s="108" t="s">
        <v>2350</v>
      </c>
    </row>
    <row r="1063" spans="23:24">
      <c r="W1063" s="107" t="s">
        <v>2351</v>
      </c>
      <c r="X1063" s="108" t="s">
        <v>2352</v>
      </c>
    </row>
    <row r="1064" spans="23:24">
      <c r="W1064" s="107" t="s">
        <v>2353</v>
      </c>
      <c r="X1064" s="108" t="s">
        <v>2354</v>
      </c>
    </row>
    <row r="1065" spans="23:24">
      <c r="W1065" s="107" t="s">
        <v>2355</v>
      </c>
      <c r="X1065" s="108" t="s">
        <v>2356</v>
      </c>
    </row>
    <row r="1066" spans="23:24">
      <c r="W1066" s="107" t="s">
        <v>2357</v>
      </c>
      <c r="X1066" s="108" t="s">
        <v>2358</v>
      </c>
    </row>
    <row r="1067" spans="23:24">
      <c r="W1067" s="107" t="s">
        <v>2359</v>
      </c>
      <c r="X1067" s="108" t="s">
        <v>2360</v>
      </c>
    </row>
    <row r="1068" spans="23:24">
      <c r="W1068" s="107" t="s">
        <v>2361</v>
      </c>
      <c r="X1068" s="108" t="s">
        <v>2362</v>
      </c>
    </row>
    <row r="1069" spans="23:24">
      <c r="W1069" s="107" t="s">
        <v>2363</v>
      </c>
      <c r="X1069" s="108" t="s">
        <v>2364</v>
      </c>
    </row>
    <row r="1070" spans="23:24">
      <c r="W1070" s="107" t="s">
        <v>2365</v>
      </c>
      <c r="X1070" s="108" t="s">
        <v>2366</v>
      </c>
    </row>
    <row r="1071" spans="23:24">
      <c r="W1071" s="107" t="s">
        <v>2367</v>
      </c>
      <c r="X1071" s="108" t="s">
        <v>2368</v>
      </c>
    </row>
    <row r="1072" spans="23:24">
      <c r="W1072" s="107" t="s">
        <v>2369</v>
      </c>
      <c r="X1072" s="108" t="s">
        <v>2370</v>
      </c>
    </row>
    <row r="1073" spans="23:24">
      <c r="W1073" s="107" t="s">
        <v>2371</v>
      </c>
      <c r="X1073" s="108" t="s">
        <v>2372</v>
      </c>
    </row>
    <row r="1074" spans="23:24">
      <c r="W1074" s="107" t="s">
        <v>2373</v>
      </c>
      <c r="X1074" s="108" t="s">
        <v>2374</v>
      </c>
    </row>
    <row r="1075" spans="23:24">
      <c r="W1075" s="107" t="s">
        <v>2375</v>
      </c>
      <c r="X1075" s="108" t="s">
        <v>2376</v>
      </c>
    </row>
    <row r="1076" spans="23:24">
      <c r="W1076" s="107" t="s">
        <v>2377</v>
      </c>
      <c r="X1076" s="108" t="s">
        <v>2378</v>
      </c>
    </row>
    <row r="1077" spans="23:24">
      <c r="W1077" s="107" t="s">
        <v>2379</v>
      </c>
      <c r="X1077" s="108" t="s">
        <v>2380</v>
      </c>
    </row>
    <row r="1078" spans="23:24">
      <c r="W1078" s="107" t="s">
        <v>2381</v>
      </c>
      <c r="X1078" s="108" t="s">
        <v>2382</v>
      </c>
    </row>
    <row r="1079" spans="23:24">
      <c r="W1079" s="107" t="s">
        <v>2383</v>
      </c>
      <c r="X1079" s="108" t="s">
        <v>2384</v>
      </c>
    </row>
    <row r="1080" spans="23:24">
      <c r="W1080" s="107" t="s">
        <v>2385</v>
      </c>
      <c r="X1080" s="108" t="s">
        <v>2386</v>
      </c>
    </row>
    <row r="1081" spans="23:24">
      <c r="W1081" s="107" t="s">
        <v>2387</v>
      </c>
      <c r="X1081" s="108" t="s">
        <v>2388</v>
      </c>
    </row>
    <row r="1082" spans="23:24">
      <c r="W1082" s="107" t="s">
        <v>2389</v>
      </c>
      <c r="X1082" s="108" t="s">
        <v>2390</v>
      </c>
    </row>
    <row r="1083" spans="23:24">
      <c r="W1083" s="107" t="s">
        <v>2391</v>
      </c>
      <c r="X1083" s="108" t="s">
        <v>2392</v>
      </c>
    </row>
    <row r="1084" spans="23:24">
      <c r="W1084" s="107" t="s">
        <v>2393</v>
      </c>
      <c r="X1084" s="108" t="s">
        <v>2394</v>
      </c>
    </row>
    <row r="1085" spans="23:24">
      <c r="W1085" s="107" t="s">
        <v>2395</v>
      </c>
      <c r="X1085" s="108" t="s">
        <v>2396</v>
      </c>
    </row>
    <row r="1086" spans="23:24">
      <c r="W1086" s="107" t="s">
        <v>2397</v>
      </c>
      <c r="X1086" s="108" t="s">
        <v>2398</v>
      </c>
    </row>
    <row r="1087" spans="23:24">
      <c r="W1087" s="107" t="s">
        <v>2399</v>
      </c>
      <c r="X1087" s="108" t="s">
        <v>2400</v>
      </c>
    </row>
    <row r="1088" spans="23:24">
      <c r="W1088" s="107" t="s">
        <v>2401</v>
      </c>
      <c r="X1088" s="108" t="s">
        <v>2402</v>
      </c>
    </row>
    <row r="1089" spans="23:24">
      <c r="W1089" s="107" t="s">
        <v>2403</v>
      </c>
      <c r="X1089" s="108" t="s">
        <v>2404</v>
      </c>
    </row>
    <row r="1090" spans="23:24">
      <c r="W1090" s="107" t="s">
        <v>2405</v>
      </c>
      <c r="X1090" s="108" t="s">
        <v>2406</v>
      </c>
    </row>
    <row r="1091" spans="23:24">
      <c r="W1091" s="107" t="s">
        <v>2407</v>
      </c>
      <c r="X1091" s="108" t="s">
        <v>2408</v>
      </c>
    </row>
    <row r="1092" spans="23:24">
      <c r="W1092" s="107" t="s">
        <v>2409</v>
      </c>
      <c r="X1092" s="108" t="s">
        <v>2410</v>
      </c>
    </row>
    <row r="1093" spans="23:24">
      <c r="W1093" s="107" t="s">
        <v>2411</v>
      </c>
      <c r="X1093" s="108" t="s">
        <v>2412</v>
      </c>
    </row>
    <row r="1094" spans="23:24">
      <c r="W1094" s="107" t="s">
        <v>2413</v>
      </c>
      <c r="X1094" s="108" t="s">
        <v>2414</v>
      </c>
    </row>
    <row r="1095" spans="23:24">
      <c r="W1095" s="107" t="s">
        <v>2415</v>
      </c>
      <c r="X1095" s="108" t="s">
        <v>2416</v>
      </c>
    </row>
    <row r="1096" spans="23:24">
      <c r="W1096" s="107" t="s">
        <v>2417</v>
      </c>
      <c r="X1096" s="108" t="s">
        <v>2418</v>
      </c>
    </row>
    <row r="1097" spans="23:24">
      <c r="W1097" s="107" t="s">
        <v>2419</v>
      </c>
      <c r="X1097" s="108" t="s">
        <v>2420</v>
      </c>
    </row>
    <row r="1098" spans="23:24">
      <c r="W1098" s="107" t="s">
        <v>2421</v>
      </c>
      <c r="X1098" s="108" t="s">
        <v>2422</v>
      </c>
    </row>
    <row r="1099" spans="23:24">
      <c r="W1099" s="107" t="s">
        <v>2423</v>
      </c>
      <c r="X1099" s="108" t="s">
        <v>2424</v>
      </c>
    </row>
    <row r="1100" spans="23:24">
      <c r="W1100" s="107" t="s">
        <v>2425</v>
      </c>
      <c r="X1100" s="108" t="s">
        <v>2426</v>
      </c>
    </row>
    <row r="1101" spans="23:24">
      <c r="W1101" s="107" t="s">
        <v>2427</v>
      </c>
      <c r="X1101" s="108" t="s">
        <v>2428</v>
      </c>
    </row>
    <row r="1102" spans="23:24">
      <c r="W1102" s="107" t="s">
        <v>2429</v>
      </c>
      <c r="X1102" s="108" t="s">
        <v>2430</v>
      </c>
    </row>
    <row r="1103" spans="23:24">
      <c r="W1103" s="107" t="s">
        <v>2431</v>
      </c>
      <c r="X1103" s="108" t="s">
        <v>2432</v>
      </c>
    </row>
    <row r="1104" spans="23:24">
      <c r="W1104" s="107" t="s">
        <v>2433</v>
      </c>
      <c r="X1104" s="108" t="s">
        <v>2434</v>
      </c>
    </row>
    <row r="1105" spans="23:24">
      <c r="W1105" s="107" t="s">
        <v>2435</v>
      </c>
      <c r="X1105" s="108" t="s">
        <v>2436</v>
      </c>
    </row>
    <row r="1106" spans="23:24">
      <c r="W1106" s="107" t="s">
        <v>2437</v>
      </c>
      <c r="X1106" s="108" t="s">
        <v>2438</v>
      </c>
    </row>
    <row r="1107" spans="23:24">
      <c r="W1107" s="107" t="s">
        <v>2439</v>
      </c>
      <c r="X1107" s="108" t="s">
        <v>2440</v>
      </c>
    </row>
    <row r="1108" spans="23:24">
      <c r="W1108" s="107" t="s">
        <v>2441</v>
      </c>
      <c r="X1108" s="108" t="s">
        <v>2442</v>
      </c>
    </row>
    <row r="1109" spans="23:24">
      <c r="W1109" s="107" t="s">
        <v>2443</v>
      </c>
      <c r="X1109" s="108" t="s">
        <v>2444</v>
      </c>
    </row>
    <row r="1110" spans="23:24">
      <c r="W1110" s="107" t="s">
        <v>2445</v>
      </c>
      <c r="X1110" s="108" t="s">
        <v>2446</v>
      </c>
    </row>
    <row r="1111" spans="23:24">
      <c r="W1111" s="107" t="s">
        <v>2447</v>
      </c>
      <c r="X1111" s="108" t="s">
        <v>2448</v>
      </c>
    </row>
    <row r="1112" spans="23:24">
      <c r="W1112" s="107" t="s">
        <v>2449</v>
      </c>
      <c r="X1112" s="108" t="s">
        <v>2450</v>
      </c>
    </row>
    <row r="1113" spans="23:24">
      <c r="W1113" s="107" t="s">
        <v>2451</v>
      </c>
      <c r="X1113" s="108" t="s">
        <v>2452</v>
      </c>
    </row>
    <row r="1114" spans="23:24">
      <c r="W1114" s="107" t="s">
        <v>2453</v>
      </c>
      <c r="X1114" s="108" t="s">
        <v>2454</v>
      </c>
    </row>
    <row r="1115" spans="23:24">
      <c r="W1115" s="107" t="s">
        <v>2455</v>
      </c>
      <c r="X1115" s="108" t="s">
        <v>2456</v>
      </c>
    </row>
    <row r="1116" spans="23:24">
      <c r="W1116" s="107" t="s">
        <v>2457</v>
      </c>
      <c r="X1116" s="108" t="s">
        <v>2458</v>
      </c>
    </row>
    <row r="1117" spans="23:24">
      <c r="W1117" s="107" t="s">
        <v>2459</v>
      </c>
      <c r="X1117" s="108" t="s">
        <v>2460</v>
      </c>
    </row>
    <row r="1118" spans="23:24">
      <c r="W1118" s="107" t="s">
        <v>2461</v>
      </c>
      <c r="X1118" s="108" t="s">
        <v>2462</v>
      </c>
    </row>
    <row r="1119" spans="23:24">
      <c r="W1119" s="107" t="s">
        <v>2463</v>
      </c>
      <c r="X1119" s="108" t="s">
        <v>2464</v>
      </c>
    </row>
    <row r="1120" spans="23:24">
      <c r="W1120" s="107" t="s">
        <v>2465</v>
      </c>
      <c r="X1120" s="108" t="s">
        <v>2466</v>
      </c>
    </row>
    <row r="1121" spans="23:24">
      <c r="W1121" s="107" t="s">
        <v>2467</v>
      </c>
      <c r="X1121" s="108" t="s">
        <v>2468</v>
      </c>
    </row>
    <row r="1122" spans="23:24">
      <c r="W1122" s="107" t="s">
        <v>2469</v>
      </c>
      <c r="X1122" s="108" t="s">
        <v>2470</v>
      </c>
    </row>
    <row r="1123" spans="23:24">
      <c r="W1123" s="107" t="s">
        <v>2471</v>
      </c>
      <c r="X1123" s="108" t="s">
        <v>2472</v>
      </c>
    </row>
    <row r="1124" spans="23:24">
      <c r="W1124" s="107" t="s">
        <v>2473</v>
      </c>
      <c r="X1124" s="108" t="s">
        <v>2474</v>
      </c>
    </row>
    <row r="1125" spans="23:24">
      <c r="W1125" s="107" t="s">
        <v>2475</v>
      </c>
      <c r="X1125" s="108" t="s">
        <v>2476</v>
      </c>
    </row>
    <row r="1126" spans="23:24">
      <c r="W1126" s="107" t="s">
        <v>2477</v>
      </c>
      <c r="X1126" s="108" t="s">
        <v>2478</v>
      </c>
    </row>
    <row r="1127" spans="23:24">
      <c r="W1127" s="107" t="s">
        <v>2479</v>
      </c>
      <c r="X1127" s="108" t="s">
        <v>2480</v>
      </c>
    </row>
    <row r="1128" spans="23:24">
      <c r="W1128" s="107" t="s">
        <v>2481</v>
      </c>
      <c r="X1128" s="108" t="s">
        <v>2482</v>
      </c>
    </row>
    <row r="1129" spans="23:24">
      <c r="W1129" s="107" t="s">
        <v>2483</v>
      </c>
      <c r="X1129" s="108" t="s">
        <v>2484</v>
      </c>
    </row>
    <row r="1130" spans="23:24">
      <c r="W1130" s="107" t="s">
        <v>2485</v>
      </c>
      <c r="X1130" s="108" t="s">
        <v>2486</v>
      </c>
    </row>
    <row r="1131" spans="23:24">
      <c r="W1131" s="107" t="s">
        <v>2487</v>
      </c>
      <c r="X1131" s="108" t="s">
        <v>2488</v>
      </c>
    </row>
    <row r="1132" spans="23:24">
      <c r="W1132" s="107" t="s">
        <v>2489</v>
      </c>
      <c r="X1132" s="108" t="s">
        <v>2490</v>
      </c>
    </row>
    <row r="1133" spans="23:24">
      <c r="W1133" s="107" t="s">
        <v>2491</v>
      </c>
      <c r="X1133" s="108" t="s">
        <v>2492</v>
      </c>
    </row>
    <row r="1134" spans="23:24">
      <c r="W1134" s="107" t="s">
        <v>2493</v>
      </c>
      <c r="X1134" s="108" t="s">
        <v>2494</v>
      </c>
    </row>
    <row r="1135" spans="23:24">
      <c r="W1135" s="107" t="s">
        <v>2495</v>
      </c>
      <c r="X1135" s="108" t="s">
        <v>2496</v>
      </c>
    </row>
    <row r="1136" spans="23:24">
      <c r="W1136" s="107" t="s">
        <v>2497</v>
      </c>
      <c r="X1136" s="108" t="s">
        <v>2498</v>
      </c>
    </row>
    <row r="1137" spans="23:24">
      <c r="W1137" s="107" t="s">
        <v>2499</v>
      </c>
      <c r="X1137" s="108" t="s">
        <v>2500</v>
      </c>
    </row>
    <row r="1138" spans="23:24">
      <c r="W1138" s="107" t="s">
        <v>2501</v>
      </c>
      <c r="X1138" s="108" t="s">
        <v>2502</v>
      </c>
    </row>
    <row r="1139" spans="23:24">
      <c r="W1139" s="107" t="s">
        <v>2503</v>
      </c>
      <c r="X1139" s="108" t="s">
        <v>2504</v>
      </c>
    </row>
    <row r="1140" spans="23:24">
      <c r="W1140" s="107" t="s">
        <v>2505</v>
      </c>
      <c r="X1140" s="108" t="s">
        <v>2506</v>
      </c>
    </row>
    <row r="1141" spans="23:24">
      <c r="W1141" s="107" t="s">
        <v>2507</v>
      </c>
      <c r="X1141" s="108" t="s">
        <v>2508</v>
      </c>
    </row>
    <row r="1142" spans="23:24">
      <c r="W1142" s="107" t="s">
        <v>2509</v>
      </c>
      <c r="X1142" s="108" t="s">
        <v>2510</v>
      </c>
    </row>
    <row r="1143" spans="23:24">
      <c r="W1143" s="107" t="s">
        <v>2511</v>
      </c>
      <c r="X1143" s="108" t="s">
        <v>2512</v>
      </c>
    </row>
    <row r="1144" spans="23:24">
      <c r="W1144" s="107" t="s">
        <v>2513</v>
      </c>
      <c r="X1144" s="108" t="s">
        <v>2514</v>
      </c>
    </row>
    <row r="1145" spans="23:24">
      <c r="W1145" s="107" t="s">
        <v>2515</v>
      </c>
      <c r="X1145" s="108" t="s">
        <v>2516</v>
      </c>
    </row>
    <row r="1146" spans="23:24">
      <c r="W1146" s="107" t="s">
        <v>2517</v>
      </c>
      <c r="X1146" s="108" t="s">
        <v>2518</v>
      </c>
    </row>
    <row r="1147" spans="23:24">
      <c r="W1147" s="107" t="s">
        <v>2519</v>
      </c>
      <c r="X1147" s="108" t="s">
        <v>2520</v>
      </c>
    </row>
    <row r="1148" spans="23:24">
      <c r="W1148" s="107" t="s">
        <v>2521</v>
      </c>
      <c r="X1148" s="108" t="s">
        <v>2522</v>
      </c>
    </row>
    <row r="1149" spans="23:24">
      <c r="W1149" s="107" t="s">
        <v>2523</v>
      </c>
      <c r="X1149" s="108" t="s">
        <v>2524</v>
      </c>
    </row>
    <row r="1150" spans="23:24">
      <c r="W1150" s="107" t="s">
        <v>2525</v>
      </c>
      <c r="X1150" s="108" t="s">
        <v>2526</v>
      </c>
    </row>
    <row r="1151" spans="23:24">
      <c r="W1151" s="107" t="s">
        <v>2527</v>
      </c>
      <c r="X1151" s="108" t="s">
        <v>2528</v>
      </c>
    </row>
    <row r="1152" spans="23:24">
      <c r="W1152" s="107" t="s">
        <v>2529</v>
      </c>
      <c r="X1152" s="108" t="s">
        <v>2530</v>
      </c>
    </row>
    <row r="1153" spans="23:24">
      <c r="W1153" s="107" t="s">
        <v>2531</v>
      </c>
      <c r="X1153" s="108" t="s">
        <v>2532</v>
      </c>
    </row>
    <row r="1154" spans="23:24">
      <c r="W1154" s="107" t="s">
        <v>2533</v>
      </c>
      <c r="X1154" s="108" t="s">
        <v>2534</v>
      </c>
    </row>
    <row r="1155" spans="23:24">
      <c r="W1155" s="107" t="s">
        <v>2535</v>
      </c>
      <c r="X1155" s="108" t="s">
        <v>2536</v>
      </c>
    </row>
    <row r="1156" spans="23:24">
      <c r="W1156" s="107" t="s">
        <v>2537</v>
      </c>
      <c r="X1156" s="108" t="s">
        <v>2538</v>
      </c>
    </row>
    <row r="1157" spans="23:24">
      <c r="W1157" s="107" t="s">
        <v>2539</v>
      </c>
      <c r="X1157" s="108" t="s">
        <v>2540</v>
      </c>
    </row>
    <row r="1158" spans="23:24">
      <c r="W1158" s="107" t="s">
        <v>2541</v>
      </c>
      <c r="X1158" s="108" t="s">
        <v>2542</v>
      </c>
    </row>
    <row r="1159" spans="23:24">
      <c r="W1159" s="107" t="s">
        <v>2543</v>
      </c>
      <c r="X1159" s="108" t="s">
        <v>2544</v>
      </c>
    </row>
    <row r="1160" spans="23:24">
      <c r="W1160" s="107" t="s">
        <v>2545</v>
      </c>
      <c r="X1160" s="108" t="s">
        <v>2546</v>
      </c>
    </row>
    <row r="1161" spans="23:24">
      <c r="W1161" s="107" t="s">
        <v>2547</v>
      </c>
      <c r="X1161" s="108" t="s">
        <v>2548</v>
      </c>
    </row>
    <row r="1162" spans="23:24">
      <c r="W1162" s="107" t="s">
        <v>2549</v>
      </c>
      <c r="X1162" s="108" t="s">
        <v>2550</v>
      </c>
    </row>
    <row r="1163" spans="23:24">
      <c r="W1163" s="107" t="s">
        <v>2551</v>
      </c>
      <c r="X1163" s="108" t="s">
        <v>2552</v>
      </c>
    </row>
    <row r="1164" spans="23:24">
      <c r="W1164" s="107" t="s">
        <v>2553</v>
      </c>
      <c r="X1164" s="108" t="s">
        <v>2554</v>
      </c>
    </row>
    <row r="1165" spans="23:24">
      <c r="W1165" s="107" t="s">
        <v>2555</v>
      </c>
      <c r="X1165" s="108" t="s">
        <v>2556</v>
      </c>
    </row>
    <row r="1166" spans="23:24">
      <c r="W1166" s="107" t="s">
        <v>2557</v>
      </c>
      <c r="X1166" s="108" t="s">
        <v>2558</v>
      </c>
    </row>
    <row r="1167" spans="23:24">
      <c r="W1167" s="107" t="s">
        <v>2559</v>
      </c>
      <c r="X1167" s="108" t="s">
        <v>2560</v>
      </c>
    </row>
    <row r="1168" spans="23:24">
      <c r="W1168" s="107" t="s">
        <v>2561</v>
      </c>
      <c r="X1168" s="108" t="s">
        <v>2562</v>
      </c>
    </row>
    <row r="1169" spans="23:24">
      <c r="W1169" s="107" t="s">
        <v>2563</v>
      </c>
      <c r="X1169" s="108" t="s">
        <v>2564</v>
      </c>
    </row>
    <row r="1170" spans="23:24">
      <c r="W1170" s="107" t="s">
        <v>2565</v>
      </c>
      <c r="X1170" s="108" t="s">
        <v>2566</v>
      </c>
    </row>
    <row r="1171" spans="23:24">
      <c r="W1171" s="107" t="s">
        <v>2567</v>
      </c>
      <c r="X1171" s="108" t="s">
        <v>2568</v>
      </c>
    </row>
    <row r="1172" spans="23:24">
      <c r="W1172" s="107" t="s">
        <v>2569</v>
      </c>
      <c r="X1172" s="108" t="s">
        <v>2570</v>
      </c>
    </row>
    <row r="1173" spans="23:24">
      <c r="W1173" s="107" t="s">
        <v>2571</v>
      </c>
      <c r="X1173" s="108" t="s">
        <v>2572</v>
      </c>
    </row>
    <row r="1174" spans="23:24">
      <c r="W1174" s="107" t="s">
        <v>2573</v>
      </c>
      <c r="X1174" s="108" t="s">
        <v>2574</v>
      </c>
    </row>
    <row r="1175" spans="23:24">
      <c r="W1175" s="107" t="s">
        <v>2575</v>
      </c>
      <c r="X1175" s="108" t="s">
        <v>2576</v>
      </c>
    </row>
    <row r="1176" spans="23:24">
      <c r="W1176" s="107" t="s">
        <v>2577</v>
      </c>
      <c r="X1176" s="108" t="s">
        <v>2578</v>
      </c>
    </row>
    <row r="1177" spans="23:24">
      <c r="W1177" s="107" t="s">
        <v>2579</v>
      </c>
      <c r="X1177" s="108" t="s">
        <v>2580</v>
      </c>
    </row>
    <row r="1178" spans="23:24">
      <c r="W1178" s="107" t="s">
        <v>2581</v>
      </c>
      <c r="X1178" s="108" t="s">
        <v>2582</v>
      </c>
    </row>
    <row r="1179" spans="23:24">
      <c r="W1179" s="107" t="s">
        <v>2583</v>
      </c>
      <c r="X1179" s="108" t="s">
        <v>2584</v>
      </c>
    </row>
    <row r="1180" spans="23:24">
      <c r="W1180" s="107" t="s">
        <v>2585</v>
      </c>
      <c r="X1180" s="108" t="s">
        <v>2586</v>
      </c>
    </row>
    <row r="1181" spans="23:24">
      <c r="W1181" s="107" t="s">
        <v>2587</v>
      </c>
      <c r="X1181" s="108" t="s">
        <v>2588</v>
      </c>
    </row>
    <row r="1182" spans="23:24">
      <c r="W1182" s="107" t="s">
        <v>2589</v>
      </c>
      <c r="X1182" s="108" t="s">
        <v>2590</v>
      </c>
    </row>
    <row r="1183" spans="23:24">
      <c r="W1183" s="107" t="s">
        <v>2591</v>
      </c>
      <c r="X1183" s="108" t="s">
        <v>2592</v>
      </c>
    </row>
    <row r="1184" spans="23:24">
      <c r="W1184" s="107" t="s">
        <v>2593</v>
      </c>
      <c r="X1184" s="108" t="s">
        <v>2594</v>
      </c>
    </row>
    <row r="1185" spans="23:24">
      <c r="W1185" s="107" t="s">
        <v>2595</v>
      </c>
      <c r="X1185" s="108" t="s">
        <v>2596</v>
      </c>
    </row>
    <row r="1186" spans="23:24">
      <c r="W1186" s="107" t="s">
        <v>2597</v>
      </c>
      <c r="X1186" s="108" t="s">
        <v>2598</v>
      </c>
    </row>
    <row r="1187" spans="23:24">
      <c r="W1187" s="107" t="s">
        <v>2599</v>
      </c>
      <c r="X1187" s="108" t="s">
        <v>2600</v>
      </c>
    </row>
    <row r="1188" spans="23:24">
      <c r="W1188" s="107" t="s">
        <v>2601</v>
      </c>
      <c r="X1188" s="108" t="s">
        <v>2602</v>
      </c>
    </row>
    <row r="1189" spans="23:24">
      <c r="W1189" s="107" t="s">
        <v>2603</v>
      </c>
      <c r="X1189" s="108" t="s">
        <v>2604</v>
      </c>
    </row>
    <row r="1190" spans="23:24">
      <c r="W1190" s="107" t="s">
        <v>2605</v>
      </c>
      <c r="X1190" s="108" t="s">
        <v>2606</v>
      </c>
    </row>
    <row r="1191" spans="23:24">
      <c r="W1191" s="107" t="s">
        <v>2607</v>
      </c>
      <c r="X1191" s="108" t="s">
        <v>2608</v>
      </c>
    </row>
    <row r="1192" spans="23:24">
      <c r="W1192" s="107" t="s">
        <v>2609</v>
      </c>
      <c r="X1192" s="108" t="s">
        <v>2610</v>
      </c>
    </row>
    <row r="1193" spans="23:24">
      <c r="W1193" s="107" t="s">
        <v>2611</v>
      </c>
      <c r="X1193" s="108" t="s">
        <v>2612</v>
      </c>
    </row>
    <row r="1194" spans="23:24">
      <c r="W1194" s="107" t="s">
        <v>2613</v>
      </c>
      <c r="X1194" s="108" t="s">
        <v>2614</v>
      </c>
    </row>
    <row r="1195" spans="23:24">
      <c r="W1195" s="107" t="s">
        <v>2615</v>
      </c>
      <c r="X1195" s="108" t="s">
        <v>2616</v>
      </c>
    </row>
    <row r="1196" spans="23:24">
      <c r="W1196" s="107" t="s">
        <v>2617</v>
      </c>
      <c r="X1196" s="108" t="s">
        <v>2618</v>
      </c>
    </row>
    <row r="1197" spans="23:24">
      <c r="W1197" s="107" t="s">
        <v>2619</v>
      </c>
      <c r="X1197" s="108" t="s">
        <v>2620</v>
      </c>
    </row>
    <row r="1198" spans="23:24">
      <c r="W1198" s="107" t="s">
        <v>2621</v>
      </c>
      <c r="X1198" s="108" t="s">
        <v>2622</v>
      </c>
    </row>
    <row r="1199" spans="23:24">
      <c r="W1199" s="107" t="s">
        <v>2623</v>
      </c>
      <c r="X1199" s="108" t="s">
        <v>2624</v>
      </c>
    </row>
    <row r="1200" spans="23:24">
      <c r="W1200" s="107" t="s">
        <v>2625</v>
      </c>
      <c r="X1200" s="108" t="s">
        <v>2626</v>
      </c>
    </row>
    <row r="1201" spans="23:24">
      <c r="W1201" s="107" t="s">
        <v>2627</v>
      </c>
      <c r="X1201" s="108" t="s">
        <v>2628</v>
      </c>
    </row>
    <row r="1202" spans="23:24">
      <c r="W1202" s="107" t="s">
        <v>2629</v>
      </c>
      <c r="X1202" s="108" t="s">
        <v>2630</v>
      </c>
    </row>
    <row r="1203" spans="23:24">
      <c r="W1203" s="107" t="s">
        <v>2631</v>
      </c>
      <c r="X1203" s="108" t="s">
        <v>2632</v>
      </c>
    </row>
    <row r="1204" spans="23:24">
      <c r="W1204" s="107" t="s">
        <v>2633</v>
      </c>
      <c r="X1204" s="108" t="s">
        <v>2634</v>
      </c>
    </row>
    <row r="1205" spans="23:24">
      <c r="W1205" s="107" t="s">
        <v>2635</v>
      </c>
      <c r="X1205" s="108" t="s">
        <v>2636</v>
      </c>
    </row>
    <row r="1206" spans="23:24">
      <c r="W1206" s="107" t="s">
        <v>2637</v>
      </c>
      <c r="X1206" s="108" t="s">
        <v>2638</v>
      </c>
    </row>
    <row r="1207" spans="23:24">
      <c r="W1207" s="15" t="s">
        <v>2639</v>
      </c>
      <c r="X1207" s="16" t="s">
        <v>2640</v>
      </c>
    </row>
  </sheetData>
  <sortState sortMethod="stroke" ref="N4:Q17">
    <sortCondition ref="N4:N17"/>
  </sortState>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34"/>
  <sheetViews>
    <sheetView workbookViewId="0">
      <pane xSplit="1" ySplit="4" topLeftCell="B5" activePane="bottomRight" state="frozen"/>
      <selection pane="topRight" activeCell="B1" sqref="B1"/>
      <selection pane="bottomLeft" activeCell="A5" sqref="A5"/>
      <selection pane="bottomRight" activeCell="A2" sqref="A2"/>
    </sheetView>
  </sheetViews>
  <sheetFormatPr defaultRowHeight="14.25"/>
  <cols>
    <col min="1" max="1" width="5" customWidth="1"/>
    <col min="2" max="2" width="11.875" style="98" customWidth="1"/>
    <col min="3" max="14" width="12.375" customWidth="1"/>
    <col min="15" max="15" width="12.875" customWidth="1"/>
    <col min="16" max="38" width="12.375" customWidth="1"/>
    <col min="39" max="39" width="12.375" style="105" customWidth="1"/>
    <col min="40" max="77" width="9.25" customWidth="1"/>
  </cols>
  <sheetData>
    <row r="1" spans="1:39">
      <c r="A1" t="s">
        <v>2665</v>
      </c>
    </row>
    <row r="3" spans="1:39" s="97" customFormat="1">
      <c r="B3" s="97" t="s">
        <v>178</v>
      </c>
      <c r="C3" s="97" t="s">
        <v>110</v>
      </c>
      <c r="D3" s="97" t="s">
        <v>111</v>
      </c>
      <c r="E3" s="97" t="s">
        <v>128</v>
      </c>
      <c r="F3" s="97" t="s">
        <v>112</v>
      </c>
      <c r="G3" s="97" t="s">
        <v>113</v>
      </c>
      <c r="H3" s="97" t="s">
        <v>114</v>
      </c>
      <c r="I3" s="97" t="s">
        <v>115</v>
      </c>
      <c r="J3" s="97" t="s">
        <v>118</v>
      </c>
      <c r="K3" s="97" t="s">
        <v>119</v>
      </c>
      <c r="L3" s="97" t="s">
        <v>120</v>
      </c>
      <c r="M3" s="97" t="s">
        <v>121</v>
      </c>
      <c r="N3" s="97" t="s">
        <v>144</v>
      </c>
      <c r="O3" s="97" t="s">
        <v>146</v>
      </c>
      <c r="P3" s="97" t="s">
        <v>147</v>
      </c>
      <c r="Q3" s="97" t="s">
        <v>167</v>
      </c>
      <c r="R3" s="97" t="s">
        <v>148</v>
      </c>
      <c r="S3" s="97" t="s">
        <v>149</v>
      </c>
      <c r="T3" s="97" t="s">
        <v>150</v>
      </c>
      <c r="U3" s="97" t="s">
        <v>151</v>
      </c>
      <c r="V3" s="97" t="s">
        <v>152</v>
      </c>
      <c r="W3" s="97" t="s">
        <v>154</v>
      </c>
      <c r="X3" s="97" t="s">
        <v>153</v>
      </c>
      <c r="Y3" s="97" t="s">
        <v>155</v>
      </c>
    </row>
    <row r="4" spans="1:39" s="88" customFormat="1" ht="42.95" customHeight="1">
      <c r="B4" s="99" t="s">
        <v>177</v>
      </c>
      <c r="C4" s="89" t="s">
        <v>109</v>
      </c>
      <c r="D4" s="89" t="s">
        <v>123</v>
      </c>
      <c r="E4" s="89" t="s">
        <v>124</v>
      </c>
      <c r="F4" s="89" t="s">
        <v>125</v>
      </c>
      <c r="G4" s="89" t="s">
        <v>126</v>
      </c>
      <c r="H4" s="89" t="s">
        <v>129</v>
      </c>
      <c r="I4" s="89" t="s">
        <v>130</v>
      </c>
      <c r="J4" s="89" t="s">
        <v>131</v>
      </c>
      <c r="K4" s="89" t="s">
        <v>116</v>
      </c>
      <c r="L4" s="89" t="s">
        <v>132</v>
      </c>
      <c r="M4" s="89" t="s">
        <v>117</v>
      </c>
      <c r="N4" s="89" t="s">
        <v>145</v>
      </c>
      <c r="O4" s="89" t="s">
        <v>76</v>
      </c>
      <c r="P4" s="89" t="s">
        <v>134</v>
      </c>
      <c r="Q4" s="89" t="s">
        <v>135</v>
      </c>
      <c r="R4" s="89" t="s">
        <v>136</v>
      </c>
      <c r="S4" s="89" t="s">
        <v>137</v>
      </c>
      <c r="T4" s="89" t="s">
        <v>138</v>
      </c>
      <c r="U4" s="89" t="s">
        <v>139</v>
      </c>
      <c r="V4" s="89" t="s">
        <v>140</v>
      </c>
      <c r="W4" s="89" t="s">
        <v>141</v>
      </c>
      <c r="X4" s="89" t="s">
        <v>142</v>
      </c>
      <c r="Y4" s="89" t="s">
        <v>143</v>
      </c>
      <c r="Z4" s="90" t="s">
        <v>176</v>
      </c>
      <c r="AA4" s="91" t="s">
        <v>168</v>
      </c>
      <c r="AB4" s="91" t="s">
        <v>169</v>
      </c>
      <c r="AC4" s="91" t="s">
        <v>170</v>
      </c>
      <c r="AD4" s="91" t="s">
        <v>181</v>
      </c>
      <c r="AE4" s="91" t="s">
        <v>171</v>
      </c>
      <c r="AF4" s="91" t="s">
        <v>172</v>
      </c>
      <c r="AG4" s="91" t="s">
        <v>173</v>
      </c>
      <c r="AH4" s="91" t="s">
        <v>174</v>
      </c>
      <c r="AI4" s="91" t="s">
        <v>175</v>
      </c>
      <c r="AJ4" s="91" t="s">
        <v>133</v>
      </c>
      <c r="AK4" s="91" t="s">
        <v>94</v>
      </c>
      <c r="AL4" s="91" t="s">
        <v>96</v>
      </c>
      <c r="AM4" s="91" t="s">
        <v>225</v>
      </c>
    </row>
    <row r="5" spans="1:39" s="92" customFormat="1" ht="21.6" customHeight="1">
      <c r="B5" s="100" t="str">
        <f t="shared" ref="B5:Y5" ca="1" si="0">IF($AC5=0,"",INDIRECT("①申請書兼請求書!"&amp;B$3))</f>
        <v/>
      </c>
      <c r="C5" s="93" t="str">
        <f t="shared" ca="1" si="0"/>
        <v/>
      </c>
      <c r="D5" s="93" t="str">
        <f t="shared" ca="1" si="0"/>
        <v/>
      </c>
      <c r="E5" s="93" t="str">
        <f t="shared" ca="1" si="0"/>
        <v/>
      </c>
      <c r="F5" s="93" t="str">
        <f t="shared" ca="1" si="0"/>
        <v/>
      </c>
      <c r="G5" s="93" t="str">
        <f t="shared" ca="1" si="0"/>
        <v/>
      </c>
      <c r="H5" s="93" t="str">
        <f t="shared" ca="1" si="0"/>
        <v/>
      </c>
      <c r="I5" s="93" t="str">
        <f t="shared" ca="1" si="0"/>
        <v/>
      </c>
      <c r="J5" s="93" t="str">
        <f t="shared" ca="1" si="0"/>
        <v/>
      </c>
      <c r="K5" s="93" t="str">
        <f t="shared" ca="1" si="0"/>
        <v/>
      </c>
      <c r="L5" s="93" t="str">
        <f t="shared" ca="1" si="0"/>
        <v/>
      </c>
      <c r="M5" s="93" t="str">
        <f t="shared" ca="1" si="0"/>
        <v/>
      </c>
      <c r="N5" s="93" t="str">
        <f t="shared" ca="1" si="0"/>
        <v/>
      </c>
      <c r="O5" s="102" t="str">
        <f t="shared" ca="1" si="0"/>
        <v/>
      </c>
      <c r="P5" s="93" t="str">
        <f t="shared" ca="1" si="0"/>
        <v/>
      </c>
      <c r="Q5" s="93" t="str">
        <f t="shared" ca="1" si="0"/>
        <v/>
      </c>
      <c r="R5" s="93" t="str">
        <f t="shared" ca="1" si="0"/>
        <v/>
      </c>
      <c r="S5" s="93" t="str">
        <f t="shared" ca="1" si="0"/>
        <v/>
      </c>
      <c r="T5" s="93" t="str">
        <f t="shared" ca="1" si="0"/>
        <v/>
      </c>
      <c r="U5" s="128" t="str">
        <f t="shared" ca="1" si="0"/>
        <v/>
      </c>
      <c r="V5" s="93" t="str">
        <f t="shared" ca="1" si="0"/>
        <v/>
      </c>
      <c r="W5" s="93" t="str">
        <f t="shared" ca="1" si="0"/>
        <v/>
      </c>
      <c r="X5" s="93" t="str">
        <f t="shared" ca="1" si="0"/>
        <v/>
      </c>
      <c r="Y5" s="93" t="str">
        <f t="shared" ca="1" si="0"/>
        <v/>
      </c>
      <c r="Z5" s="93"/>
      <c r="AA5" s="94">
        <f>'②申請・実績一覧（R7.1～R7.3版） '!B5</f>
        <v>1</v>
      </c>
      <c r="AB5" s="94">
        <f>'②申請・実績一覧（R7.1～R7.3版） '!C5</f>
        <v>0</v>
      </c>
      <c r="AC5" s="94">
        <f>'②申請・実績一覧（R7.1～R7.3版） '!D5</f>
        <v>0</v>
      </c>
      <c r="AD5" s="94">
        <f>'②申請・実績一覧（R7.1～R7.3版） '!E5</f>
        <v>0</v>
      </c>
      <c r="AE5" s="94">
        <f>'②申請・実績一覧（R7.1～R7.3版） '!F5</f>
        <v>0</v>
      </c>
      <c r="AF5" s="94">
        <f>'②申請・実績一覧（R7.1～R7.3版） '!G5</f>
        <v>0</v>
      </c>
      <c r="AG5" s="94">
        <f>'②申請・実績一覧（R7.1～R7.3版） '!H5</f>
        <v>0</v>
      </c>
      <c r="AH5" s="94">
        <f>'②申請・実績一覧（R7.1～R7.3版） '!I5</f>
        <v>0</v>
      </c>
      <c r="AI5" s="94">
        <f>'②申請・実績一覧（R7.1～R7.3版） '!J5</f>
        <v>0</v>
      </c>
      <c r="AJ5" s="94">
        <f>'②申請・実績一覧（R7.1～R7.3版） '!O5</f>
        <v>0</v>
      </c>
      <c r="AK5" s="94">
        <f>'②申請・実績一覧（R7.1～R7.3版） '!P5</f>
        <v>0</v>
      </c>
      <c r="AL5" s="94" t="str">
        <f>'②申請・実績一覧（R7.1～R7.3版） '!Q5</f>
        <v/>
      </c>
      <c r="AM5" s="94">
        <f>'②申請・実績一覧（R7.1～R7.3版） '!R5</f>
        <v>0</v>
      </c>
    </row>
    <row r="6" spans="1:39" s="95" customFormat="1" ht="21.6" customHeight="1">
      <c r="B6" s="101" t="str">
        <f t="shared" ref="B6:Q21" ca="1" si="1">IF($AC6=0,"",INDIRECT("①申請書兼請求書!"&amp;B$3))</f>
        <v/>
      </c>
      <c r="C6" s="93" t="str">
        <f t="shared" ca="1" si="1"/>
        <v/>
      </c>
      <c r="D6" s="93" t="str">
        <f t="shared" ca="1" si="1"/>
        <v/>
      </c>
      <c r="E6" s="93" t="str">
        <f t="shared" ca="1" si="1"/>
        <v/>
      </c>
      <c r="F6" s="93" t="str">
        <f t="shared" ca="1" si="1"/>
        <v/>
      </c>
      <c r="G6" s="93" t="str">
        <f t="shared" ca="1" si="1"/>
        <v/>
      </c>
      <c r="H6" s="93" t="str">
        <f t="shared" ca="1" si="1"/>
        <v/>
      </c>
      <c r="I6" s="93" t="str">
        <f t="shared" ca="1" si="1"/>
        <v/>
      </c>
      <c r="J6" s="93" t="str">
        <f t="shared" ca="1" si="1"/>
        <v/>
      </c>
      <c r="K6" s="93" t="str">
        <f t="shared" ca="1" si="1"/>
        <v/>
      </c>
      <c r="L6" s="93" t="str">
        <f t="shared" ca="1" si="1"/>
        <v/>
      </c>
      <c r="M6" s="93" t="str">
        <f t="shared" ca="1" si="1"/>
        <v/>
      </c>
      <c r="N6" s="93" t="str">
        <f t="shared" ca="1" si="1"/>
        <v/>
      </c>
      <c r="O6" s="102" t="str">
        <f t="shared" ca="1" si="1"/>
        <v/>
      </c>
      <c r="P6" s="93" t="str">
        <f t="shared" ca="1" si="1"/>
        <v/>
      </c>
      <c r="Q6" s="93" t="str">
        <f t="shared" ca="1" si="1"/>
        <v/>
      </c>
      <c r="R6" s="93" t="str">
        <f t="shared" ref="R6:Y34" ca="1" si="2">IF($AC6=0,"",INDIRECT("①申請書兼請求書!"&amp;R$3))</f>
        <v/>
      </c>
      <c r="S6" s="93" t="str">
        <f t="shared" ca="1" si="2"/>
        <v/>
      </c>
      <c r="T6" s="93" t="str">
        <f t="shared" ca="1" si="2"/>
        <v/>
      </c>
      <c r="U6" s="103" t="str">
        <f t="shared" ca="1" si="2"/>
        <v/>
      </c>
      <c r="V6" s="93" t="str">
        <f t="shared" ca="1" si="2"/>
        <v/>
      </c>
      <c r="W6" s="93" t="str">
        <f t="shared" ca="1" si="2"/>
        <v/>
      </c>
      <c r="X6" s="93" t="str">
        <f t="shared" ca="1" si="2"/>
        <v/>
      </c>
      <c r="Y6" s="93" t="str">
        <f t="shared" ca="1" si="2"/>
        <v/>
      </c>
      <c r="Z6" s="96"/>
      <c r="AA6" s="94">
        <f>'②申請・実績一覧（R7.1～R7.3版） '!B6</f>
        <v>2</v>
      </c>
      <c r="AB6" s="94">
        <f>'②申請・実績一覧（R7.1～R7.3版） '!C6</f>
        <v>0</v>
      </c>
      <c r="AC6" s="94">
        <f>'②申請・実績一覧（R7.1～R7.3版） '!D6</f>
        <v>0</v>
      </c>
      <c r="AD6" s="94">
        <f>'②申請・実績一覧（R7.1～R7.3版） '!E6</f>
        <v>0</v>
      </c>
      <c r="AE6" s="94">
        <f>'②申請・実績一覧（R7.1～R7.3版） '!F6</f>
        <v>0</v>
      </c>
      <c r="AF6" s="94">
        <f>'②申請・実績一覧（R7.1～R7.3版） '!G6</f>
        <v>0</v>
      </c>
      <c r="AG6" s="94">
        <f>'②申請・実績一覧（R7.1～R7.3版） '!H6</f>
        <v>0</v>
      </c>
      <c r="AH6" s="94">
        <f>'②申請・実績一覧（R7.1～R7.3版） '!I6</f>
        <v>0</v>
      </c>
      <c r="AI6" s="94">
        <f>'②申請・実績一覧（R7.1～R7.3版） '!J6</f>
        <v>0</v>
      </c>
      <c r="AJ6" s="94">
        <f>'②申請・実績一覧（R7.1～R7.3版） '!O6</f>
        <v>0</v>
      </c>
      <c r="AK6" s="94">
        <f>'②申請・実績一覧（R7.1～R7.3版） '!P6</f>
        <v>0</v>
      </c>
      <c r="AL6" s="94" t="str">
        <f>'②申請・実績一覧（R7.1～R7.3版） '!Q6</f>
        <v/>
      </c>
      <c r="AM6" s="94">
        <f>'②申請・実績一覧（R7.1～R7.3版） '!R6</f>
        <v>0</v>
      </c>
    </row>
    <row r="7" spans="1:39" s="95" customFormat="1" ht="21.6" customHeight="1">
      <c r="B7" s="101" t="str">
        <f t="shared" ca="1" si="1"/>
        <v/>
      </c>
      <c r="C7" s="93" t="str">
        <f t="shared" ca="1" si="1"/>
        <v/>
      </c>
      <c r="D7" s="93" t="str">
        <f t="shared" ca="1" si="1"/>
        <v/>
      </c>
      <c r="E7" s="93" t="str">
        <f t="shared" ca="1" si="1"/>
        <v/>
      </c>
      <c r="F7" s="93" t="str">
        <f t="shared" ca="1" si="1"/>
        <v/>
      </c>
      <c r="G7" s="93" t="str">
        <f t="shared" ca="1" si="1"/>
        <v/>
      </c>
      <c r="H7" s="93" t="str">
        <f t="shared" ca="1" si="1"/>
        <v/>
      </c>
      <c r="I7" s="93" t="str">
        <f t="shared" ca="1" si="1"/>
        <v/>
      </c>
      <c r="J7" s="93" t="str">
        <f t="shared" ca="1" si="1"/>
        <v/>
      </c>
      <c r="K7" s="93" t="str">
        <f t="shared" ca="1" si="1"/>
        <v/>
      </c>
      <c r="L7" s="93" t="str">
        <f t="shared" ca="1" si="1"/>
        <v/>
      </c>
      <c r="M7" s="93" t="str">
        <f t="shared" ca="1" si="1"/>
        <v/>
      </c>
      <c r="N7" s="93" t="str">
        <f t="shared" ca="1" si="1"/>
        <v/>
      </c>
      <c r="O7" s="102" t="str">
        <f t="shared" ca="1" si="1"/>
        <v/>
      </c>
      <c r="P7" s="93" t="str">
        <f t="shared" ca="1" si="1"/>
        <v/>
      </c>
      <c r="Q7" s="93" t="str">
        <f t="shared" ca="1" si="1"/>
        <v/>
      </c>
      <c r="R7" s="93" t="str">
        <f t="shared" ca="1" si="2"/>
        <v/>
      </c>
      <c r="S7" s="93" t="str">
        <f t="shared" ca="1" si="2"/>
        <v/>
      </c>
      <c r="T7" s="93" t="str">
        <f t="shared" ca="1" si="2"/>
        <v/>
      </c>
      <c r="U7" s="103" t="str">
        <f t="shared" ca="1" si="2"/>
        <v/>
      </c>
      <c r="V7" s="93" t="str">
        <f t="shared" ca="1" si="2"/>
        <v/>
      </c>
      <c r="W7" s="93" t="str">
        <f t="shared" ca="1" si="2"/>
        <v/>
      </c>
      <c r="X7" s="93" t="str">
        <f t="shared" ca="1" si="2"/>
        <v/>
      </c>
      <c r="Y7" s="93" t="str">
        <f t="shared" ca="1" si="2"/>
        <v/>
      </c>
      <c r="Z7" s="96"/>
      <c r="AA7" s="94">
        <f>'②申請・実績一覧（R7.1～R7.3版） '!B7</f>
        <v>3</v>
      </c>
      <c r="AB7" s="94">
        <f>'②申請・実績一覧（R7.1～R7.3版） '!C7</f>
        <v>0</v>
      </c>
      <c r="AC7" s="94">
        <f>'②申請・実績一覧（R7.1～R7.3版） '!D7</f>
        <v>0</v>
      </c>
      <c r="AD7" s="94">
        <f>'②申請・実績一覧（R7.1～R7.3版） '!E7</f>
        <v>0</v>
      </c>
      <c r="AE7" s="94">
        <f>'②申請・実績一覧（R7.1～R7.3版） '!F7</f>
        <v>0</v>
      </c>
      <c r="AF7" s="94">
        <f>'②申請・実績一覧（R7.1～R7.3版） '!G7</f>
        <v>0</v>
      </c>
      <c r="AG7" s="94">
        <f>'②申請・実績一覧（R7.1～R7.3版） '!H7</f>
        <v>0</v>
      </c>
      <c r="AH7" s="94">
        <f>'②申請・実績一覧（R7.1～R7.3版） '!I7</f>
        <v>0</v>
      </c>
      <c r="AI7" s="94">
        <f>'②申請・実績一覧（R7.1～R7.3版） '!J7</f>
        <v>0</v>
      </c>
      <c r="AJ7" s="94">
        <f>'②申請・実績一覧（R7.1～R7.3版） '!O7</f>
        <v>0</v>
      </c>
      <c r="AK7" s="94">
        <f>'②申請・実績一覧（R7.1～R7.3版） '!P7</f>
        <v>0</v>
      </c>
      <c r="AL7" s="94" t="str">
        <f>'②申請・実績一覧（R7.1～R7.3版） '!Q7</f>
        <v/>
      </c>
      <c r="AM7" s="94">
        <f>'②申請・実績一覧（R7.1～R7.3版） '!R7</f>
        <v>0</v>
      </c>
    </row>
    <row r="8" spans="1:39" s="95" customFormat="1" ht="21.6" customHeight="1">
      <c r="B8" s="101" t="str">
        <f t="shared" ca="1" si="1"/>
        <v/>
      </c>
      <c r="C8" s="93" t="str">
        <f t="shared" ca="1" si="1"/>
        <v/>
      </c>
      <c r="D8" s="93" t="str">
        <f t="shared" ca="1" si="1"/>
        <v/>
      </c>
      <c r="E8" s="93" t="str">
        <f t="shared" ca="1" si="1"/>
        <v/>
      </c>
      <c r="F8" s="93" t="str">
        <f t="shared" ca="1" si="1"/>
        <v/>
      </c>
      <c r="G8" s="93" t="str">
        <f t="shared" ca="1" si="1"/>
        <v/>
      </c>
      <c r="H8" s="93" t="str">
        <f t="shared" ca="1" si="1"/>
        <v/>
      </c>
      <c r="I8" s="93" t="str">
        <f t="shared" ca="1" si="1"/>
        <v/>
      </c>
      <c r="J8" s="93" t="str">
        <f t="shared" ca="1" si="1"/>
        <v/>
      </c>
      <c r="K8" s="93" t="str">
        <f t="shared" ca="1" si="1"/>
        <v/>
      </c>
      <c r="L8" s="93" t="str">
        <f t="shared" ca="1" si="1"/>
        <v/>
      </c>
      <c r="M8" s="93" t="str">
        <f t="shared" ca="1" si="1"/>
        <v/>
      </c>
      <c r="N8" s="93" t="str">
        <f t="shared" ca="1" si="1"/>
        <v/>
      </c>
      <c r="O8" s="102" t="str">
        <f t="shared" ca="1" si="1"/>
        <v/>
      </c>
      <c r="P8" s="93" t="str">
        <f t="shared" ca="1" si="1"/>
        <v/>
      </c>
      <c r="Q8" s="93" t="str">
        <f t="shared" ca="1" si="1"/>
        <v/>
      </c>
      <c r="R8" s="93" t="str">
        <f t="shared" ca="1" si="2"/>
        <v/>
      </c>
      <c r="S8" s="93" t="str">
        <f t="shared" ca="1" si="2"/>
        <v/>
      </c>
      <c r="T8" s="93" t="str">
        <f t="shared" ca="1" si="2"/>
        <v/>
      </c>
      <c r="U8" s="103" t="str">
        <f t="shared" ca="1" si="2"/>
        <v/>
      </c>
      <c r="V8" s="93" t="str">
        <f t="shared" ca="1" si="2"/>
        <v/>
      </c>
      <c r="W8" s="93" t="str">
        <f t="shared" ca="1" si="2"/>
        <v/>
      </c>
      <c r="X8" s="93" t="str">
        <f t="shared" ca="1" si="2"/>
        <v/>
      </c>
      <c r="Y8" s="93" t="str">
        <f t="shared" ca="1" si="2"/>
        <v/>
      </c>
      <c r="Z8" s="96"/>
      <c r="AA8" s="94">
        <f>'②申請・実績一覧（R7.1～R7.3版） '!B8</f>
        <v>4</v>
      </c>
      <c r="AB8" s="94">
        <f>'②申請・実績一覧（R7.1～R7.3版） '!C8</f>
        <v>0</v>
      </c>
      <c r="AC8" s="94">
        <f>'②申請・実績一覧（R7.1～R7.3版） '!D8</f>
        <v>0</v>
      </c>
      <c r="AD8" s="94">
        <f>'②申請・実績一覧（R7.1～R7.3版） '!E8</f>
        <v>0</v>
      </c>
      <c r="AE8" s="94">
        <f>'②申請・実績一覧（R7.1～R7.3版） '!F8</f>
        <v>0</v>
      </c>
      <c r="AF8" s="94">
        <f>'②申請・実績一覧（R7.1～R7.3版） '!G8</f>
        <v>0</v>
      </c>
      <c r="AG8" s="94">
        <f>'②申請・実績一覧（R7.1～R7.3版） '!H8</f>
        <v>0</v>
      </c>
      <c r="AH8" s="94">
        <f>'②申請・実績一覧（R7.1～R7.3版） '!I8</f>
        <v>0</v>
      </c>
      <c r="AI8" s="94">
        <f>'②申請・実績一覧（R7.1～R7.3版） '!J8</f>
        <v>0</v>
      </c>
      <c r="AJ8" s="94">
        <f>'②申請・実績一覧（R7.1～R7.3版） '!O8</f>
        <v>0</v>
      </c>
      <c r="AK8" s="94">
        <f>'②申請・実績一覧（R7.1～R7.3版） '!P8</f>
        <v>0</v>
      </c>
      <c r="AL8" s="94" t="str">
        <f>'②申請・実績一覧（R7.1～R7.3版） '!Q8</f>
        <v/>
      </c>
      <c r="AM8" s="94">
        <f>'②申請・実績一覧（R7.1～R7.3版） '!R8</f>
        <v>0</v>
      </c>
    </row>
    <row r="9" spans="1:39" s="95" customFormat="1" ht="21.6" customHeight="1">
      <c r="B9" s="101" t="str">
        <f t="shared" ca="1" si="1"/>
        <v/>
      </c>
      <c r="C9" s="93" t="str">
        <f t="shared" ca="1" si="1"/>
        <v/>
      </c>
      <c r="D9" s="93" t="str">
        <f t="shared" ca="1" si="1"/>
        <v/>
      </c>
      <c r="E9" s="93" t="str">
        <f t="shared" ca="1" si="1"/>
        <v/>
      </c>
      <c r="F9" s="93" t="str">
        <f t="shared" ca="1" si="1"/>
        <v/>
      </c>
      <c r="G9" s="93" t="str">
        <f t="shared" ca="1" si="1"/>
        <v/>
      </c>
      <c r="H9" s="93" t="str">
        <f t="shared" ca="1" si="1"/>
        <v/>
      </c>
      <c r="I9" s="93" t="str">
        <f t="shared" ca="1" si="1"/>
        <v/>
      </c>
      <c r="J9" s="93" t="str">
        <f t="shared" ca="1" si="1"/>
        <v/>
      </c>
      <c r="K9" s="93" t="str">
        <f t="shared" ca="1" si="1"/>
        <v/>
      </c>
      <c r="L9" s="93" t="str">
        <f t="shared" ca="1" si="1"/>
        <v/>
      </c>
      <c r="M9" s="93" t="str">
        <f t="shared" ca="1" si="1"/>
        <v/>
      </c>
      <c r="N9" s="93" t="str">
        <f t="shared" ca="1" si="1"/>
        <v/>
      </c>
      <c r="O9" s="102" t="str">
        <f t="shared" ca="1" si="1"/>
        <v/>
      </c>
      <c r="P9" s="93" t="str">
        <f t="shared" ca="1" si="1"/>
        <v/>
      </c>
      <c r="Q9" s="93" t="str">
        <f t="shared" ca="1" si="1"/>
        <v/>
      </c>
      <c r="R9" s="93" t="str">
        <f t="shared" ca="1" si="2"/>
        <v/>
      </c>
      <c r="S9" s="93" t="str">
        <f t="shared" ca="1" si="2"/>
        <v/>
      </c>
      <c r="T9" s="93" t="str">
        <f t="shared" ca="1" si="2"/>
        <v/>
      </c>
      <c r="U9" s="103" t="str">
        <f t="shared" ca="1" si="2"/>
        <v/>
      </c>
      <c r="V9" s="93" t="str">
        <f t="shared" ca="1" si="2"/>
        <v/>
      </c>
      <c r="W9" s="93" t="str">
        <f t="shared" ca="1" si="2"/>
        <v/>
      </c>
      <c r="X9" s="93" t="str">
        <f t="shared" ca="1" si="2"/>
        <v/>
      </c>
      <c r="Y9" s="93" t="str">
        <f t="shared" ca="1" si="2"/>
        <v/>
      </c>
      <c r="Z9" s="96"/>
      <c r="AA9" s="94">
        <f>'②申請・実績一覧（R7.1～R7.3版） '!B9</f>
        <v>5</v>
      </c>
      <c r="AB9" s="94">
        <f>'②申請・実績一覧（R7.1～R7.3版） '!C9</f>
        <v>0</v>
      </c>
      <c r="AC9" s="94">
        <f>'②申請・実績一覧（R7.1～R7.3版） '!D9</f>
        <v>0</v>
      </c>
      <c r="AD9" s="94">
        <f>'②申請・実績一覧（R7.1～R7.3版） '!E9</f>
        <v>0</v>
      </c>
      <c r="AE9" s="94">
        <f>'②申請・実績一覧（R7.1～R7.3版） '!F9</f>
        <v>0</v>
      </c>
      <c r="AF9" s="94">
        <f>'②申請・実績一覧（R7.1～R7.3版） '!G9</f>
        <v>0</v>
      </c>
      <c r="AG9" s="94">
        <f>'②申請・実績一覧（R7.1～R7.3版） '!H9</f>
        <v>0</v>
      </c>
      <c r="AH9" s="94">
        <f>'②申請・実績一覧（R7.1～R7.3版） '!I9</f>
        <v>0</v>
      </c>
      <c r="AI9" s="94">
        <f>'②申請・実績一覧（R7.1～R7.3版） '!J9</f>
        <v>0</v>
      </c>
      <c r="AJ9" s="94">
        <f>'②申請・実績一覧（R7.1～R7.3版） '!O9</f>
        <v>0</v>
      </c>
      <c r="AK9" s="94">
        <f>'②申請・実績一覧（R7.1～R7.3版） '!P9</f>
        <v>0</v>
      </c>
      <c r="AL9" s="94" t="str">
        <f>'②申請・実績一覧（R7.1～R7.3版） '!Q9</f>
        <v/>
      </c>
      <c r="AM9" s="94">
        <f>'②申請・実績一覧（R7.1～R7.3版） '!R9</f>
        <v>0</v>
      </c>
    </row>
    <row r="10" spans="1:39" s="95" customFormat="1" ht="21.6" customHeight="1">
      <c r="B10" s="101" t="str">
        <f t="shared" ca="1" si="1"/>
        <v/>
      </c>
      <c r="C10" s="93" t="str">
        <f t="shared" ca="1" si="1"/>
        <v/>
      </c>
      <c r="D10" s="93" t="str">
        <f t="shared" ca="1" si="1"/>
        <v/>
      </c>
      <c r="E10" s="93" t="str">
        <f t="shared" ca="1" si="1"/>
        <v/>
      </c>
      <c r="F10" s="93" t="str">
        <f t="shared" ca="1" si="1"/>
        <v/>
      </c>
      <c r="G10" s="93" t="str">
        <f t="shared" ca="1" si="1"/>
        <v/>
      </c>
      <c r="H10" s="93" t="str">
        <f t="shared" ca="1" si="1"/>
        <v/>
      </c>
      <c r="I10" s="93" t="str">
        <f t="shared" ca="1" si="1"/>
        <v/>
      </c>
      <c r="J10" s="93" t="str">
        <f t="shared" ca="1" si="1"/>
        <v/>
      </c>
      <c r="K10" s="93" t="str">
        <f t="shared" ca="1" si="1"/>
        <v/>
      </c>
      <c r="L10" s="93" t="str">
        <f t="shared" ca="1" si="1"/>
        <v/>
      </c>
      <c r="M10" s="93" t="str">
        <f t="shared" ca="1" si="1"/>
        <v/>
      </c>
      <c r="N10" s="93" t="str">
        <f t="shared" ca="1" si="1"/>
        <v/>
      </c>
      <c r="O10" s="102" t="str">
        <f t="shared" ca="1" si="1"/>
        <v/>
      </c>
      <c r="P10" s="93" t="str">
        <f t="shared" ca="1" si="1"/>
        <v/>
      </c>
      <c r="Q10" s="93" t="str">
        <f t="shared" ca="1" si="1"/>
        <v/>
      </c>
      <c r="R10" s="93" t="str">
        <f t="shared" ca="1" si="2"/>
        <v/>
      </c>
      <c r="S10" s="93" t="str">
        <f t="shared" ca="1" si="2"/>
        <v/>
      </c>
      <c r="T10" s="93" t="str">
        <f t="shared" ca="1" si="2"/>
        <v/>
      </c>
      <c r="U10" s="103" t="str">
        <f t="shared" ca="1" si="2"/>
        <v/>
      </c>
      <c r="V10" s="93" t="str">
        <f t="shared" ca="1" si="2"/>
        <v/>
      </c>
      <c r="W10" s="93" t="str">
        <f t="shared" ca="1" si="2"/>
        <v/>
      </c>
      <c r="X10" s="93" t="str">
        <f t="shared" ca="1" si="2"/>
        <v/>
      </c>
      <c r="Y10" s="93" t="str">
        <f t="shared" ca="1" si="2"/>
        <v/>
      </c>
      <c r="Z10" s="96"/>
      <c r="AA10" s="94">
        <f>'②申請・実績一覧（R7.1～R7.3版） '!B10</f>
        <v>6</v>
      </c>
      <c r="AB10" s="94">
        <f>'②申請・実績一覧（R7.1～R7.3版） '!C10</f>
        <v>0</v>
      </c>
      <c r="AC10" s="94">
        <f>'②申請・実績一覧（R7.1～R7.3版） '!D10</f>
        <v>0</v>
      </c>
      <c r="AD10" s="94">
        <f>'②申請・実績一覧（R7.1～R7.3版） '!E10</f>
        <v>0</v>
      </c>
      <c r="AE10" s="94">
        <f>'②申請・実績一覧（R7.1～R7.3版） '!F10</f>
        <v>0</v>
      </c>
      <c r="AF10" s="94">
        <f>'②申請・実績一覧（R7.1～R7.3版） '!G10</f>
        <v>0</v>
      </c>
      <c r="AG10" s="94">
        <f>'②申請・実績一覧（R7.1～R7.3版） '!H10</f>
        <v>0</v>
      </c>
      <c r="AH10" s="94">
        <f>'②申請・実績一覧（R7.1～R7.3版） '!I10</f>
        <v>0</v>
      </c>
      <c r="AI10" s="94">
        <f>'②申請・実績一覧（R7.1～R7.3版） '!J10</f>
        <v>0</v>
      </c>
      <c r="AJ10" s="94">
        <f>'②申請・実績一覧（R7.1～R7.3版） '!O10</f>
        <v>0</v>
      </c>
      <c r="AK10" s="94">
        <f>'②申請・実績一覧（R7.1～R7.3版） '!P10</f>
        <v>0</v>
      </c>
      <c r="AL10" s="94" t="str">
        <f>'②申請・実績一覧（R7.1～R7.3版） '!Q10</f>
        <v/>
      </c>
      <c r="AM10" s="94">
        <f>'②申請・実績一覧（R7.1～R7.3版） '!R10</f>
        <v>0</v>
      </c>
    </row>
    <row r="11" spans="1:39" s="95" customFormat="1" ht="21.6" customHeight="1">
      <c r="B11" s="101" t="str">
        <f t="shared" ca="1" si="1"/>
        <v/>
      </c>
      <c r="C11" s="93" t="str">
        <f t="shared" ca="1" si="1"/>
        <v/>
      </c>
      <c r="D11" s="93" t="str">
        <f t="shared" ca="1" si="1"/>
        <v/>
      </c>
      <c r="E11" s="93" t="str">
        <f t="shared" ca="1" si="1"/>
        <v/>
      </c>
      <c r="F11" s="93" t="str">
        <f t="shared" ca="1" si="1"/>
        <v/>
      </c>
      <c r="G11" s="93" t="str">
        <f t="shared" ca="1" si="1"/>
        <v/>
      </c>
      <c r="H11" s="93" t="str">
        <f t="shared" ca="1" si="1"/>
        <v/>
      </c>
      <c r="I11" s="93" t="str">
        <f t="shared" ca="1" si="1"/>
        <v/>
      </c>
      <c r="J11" s="93" t="str">
        <f t="shared" ca="1" si="1"/>
        <v/>
      </c>
      <c r="K11" s="93" t="str">
        <f t="shared" ca="1" si="1"/>
        <v/>
      </c>
      <c r="L11" s="93" t="str">
        <f t="shared" ca="1" si="1"/>
        <v/>
      </c>
      <c r="M11" s="93" t="str">
        <f t="shared" ca="1" si="1"/>
        <v/>
      </c>
      <c r="N11" s="93" t="str">
        <f t="shared" ca="1" si="1"/>
        <v/>
      </c>
      <c r="O11" s="102" t="str">
        <f t="shared" ca="1" si="1"/>
        <v/>
      </c>
      <c r="P11" s="93" t="str">
        <f t="shared" ca="1" si="1"/>
        <v/>
      </c>
      <c r="Q11" s="93" t="str">
        <f t="shared" ca="1" si="1"/>
        <v/>
      </c>
      <c r="R11" s="93" t="str">
        <f t="shared" ca="1" si="2"/>
        <v/>
      </c>
      <c r="S11" s="93" t="str">
        <f t="shared" ca="1" si="2"/>
        <v/>
      </c>
      <c r="T11" s="93" t="str">
        <f t="shared" ca="1" si="2"/>
        <v/>
      </c>
      <c r="U11" s="103" t="str">
        <f t="shared" ca="1" si="2"/>
        <v/>
      </c>
      <c r="V11" s="93" t="str">
        <f t="shared" ca="1" si="2"/>
        <v/>
      </c>
      <c r="W11" s="93" t="str">
        <f t="shared" ca="1" si="2"/>
        <v/>
      </c>
      <c r="X11" s="93" t="str">
        <f t="shared" ca="1" si="2"/>
        <v/>
      </c>
      <c r="Y11" s="93" t="str">
        <f t="shared" ca="1" si="2"/>
        <v/>
      </c>
      <c r="Z11" s="96"/>
      <c r="AA11" s="94">
        <f>'②申請・実績一覧（R7.1～R7.3版） '!B11</f>
        <v>7</v>
      </c>
      <c r="AB11" s="94">
        <f>'②申請・実績一覧（R7.1～R7.3版） '!C11</f>
        <v>0</v>
      </c>
      <c r="AC11" s="94">
        <f>'②申請・実績一覧（R7.1～R7.3版） '!D11</f>
        <v>0</v>
      </c>
      <c r="AD11" s="94">
        <f>'②申請・実績一覧（R7.1～R7.3版） '!E11</f>
        <v>0</v>
      </c>
      <c r="AE11" s="94">
        <f>'②申請・実績一覧（R7.1～R7.3版） '!F11</f>
        <v>0</v>
      </c>
      <c r="AF11" s="94">
        <f>'②申請・実績一覧（R7.1～R7.3版） '!G11</f>
        <v>0</v>
      </c>
      <c r="AG11" s="94">
        <f>'②申請・実績一覧（R7.1～R7.3版） '!H11</f>
        <v>0</v>
      </c>
      <c r="AH11" s="94">
        <f>'②申請・実績一覧（R7.1～R7.3版） '!I11</f>
        <v>0</v>
      </c>
      <c r="AI11" s="94">
        <f>'②申請・実績一覧（R7.1～R7.3版） '!J11</f>
        <v>0</v>
      </c>
      <c r="AJ11" s="94">
        <f>'②申請・実績一覧（R7.1～R7.3版） '!O11</f>
        <v>0</v>
      </c>
      <c r="AK11" s="94">
        <f>'②申請・実績一覧（R7.1～R7.3版） '!P11</f>
        <v>0</v>
      </c>
      <c r="AL11" s="94" t="str">
        <f>'②申請・実績一覧（R7.1～R7.3版） '!Q11</f>
        <v/>
      </c>
      <c r="AM11" s="94">
        <f>'②申請・実績一覧（R7.1～R7.3版） '!R11</f>
        <v>0</v>
      </c>
    </row>
    <row r="12" spans="1:39" s="95" customFormat="1" ht="21.6" customHeight="1">
      <c r="B12" s="101" t="str">
        <f t="shared" ca="1" si="1"/>
        <v/>
      </c>
      <c r="C12" s="93" t="str">
        <f t="shared" ca="1" si="1"/>
        <v/>
      </c>
      <c r="D12" s="93" t="str">
        <f t="shared" ca="1" si="1"/>
        <v/>
      </c>
      <c r="E12" s="93" t="str">
        <f t="shared" ca="1" si="1"/>
        <v/>
      </c>
      <c r="F12" s="93" t="str">
        <f t="shared" ca="1" si="1"/>
        <v/>
      </c>
      <c r="G12" s="93" t="str">
        <f t="shared" ca="1" si="1"/>
        <v/>
      </c>
      <c r="H12" s="93" t="str">
        <f t="shared" ca="1" si="1"/>
        <v/>
      </c>
      <c r="I12" s="93" t="str">
        <f t="shared" ca="1" si="1"/>
        <v/>
      </c>
      <c r="J12" s="93" t="str">
        <f t="shared" ca="1" si="1"/>
        <v/>
      </c>
      <c r="K12" s="93" t="str">
        <f t="shared" ca="1" si="1"/>
        <v/>
      </c>
      <c r="L12" s="93" t="str">
        <f t="shared" ca="1" si="1"/>
        <v/>
      </c>
      <c r="M12" s="93" t="str">
        <f t="shared" ca="1" si="1"/>
        <v/>
      </c>
      <c r="N12" s="93" t="str">
        <f t="shared" ca="1" si="1"/>
        <v/>
      </c>
      <c r="O12" s="102" t="str">
        <f t="shared" ca="1" si="1"/>
        <v/>
      </c>
      <c r="P12" s="93" t="str">
        <f t="shared" ca="1" si="1"/>
        <v/>
      </c>
      <c r="Q12" s="93" t="str">
        <f t="shared" ca="1" si="1"/>
        <v/>
      </c>
      <c r="R12" s="93" t="str">
        <f t="shared" ca="1" si="2"/>
        <v/>
      </c>
      <c r="S12" s="93" t="str">
        <f t="shared" ca="1" si="2"/>
        <v/>
      </c>
      <c r="T12" s="93" t="str">
        <f t="shared" ca="1" si="2"/>
        <v/>
      </c>
      <c r="U12" s="103" t="str">
        <f t="shared" ca="1" si="2"/>
        <v/>
      </c>
      <c r="V12" s="93" t="str">
        <f t="shared" ca="1" si="2"/>
        <v/>
      </c>
      <c r="W12" s="93" t="str">
        <f t="shared" ca="1" si="2"/>
        <v/>
      </c>
      <c r="X12" s="93" t="str">
        <f t="shared" ca="1" si="2"/>
        <v/>
      </c>
      <c r="Y12" s="93" t="str">
        <f t="shared" ca="1" si="2"/>
        <v/>
      </c>
      <c r="Z12" s="96"/>
      <c r="AA12" s="94">
        <f>'②申請・実績一覧（R7.1～R7.3版） '!B12</f>
        <v>8</v>
      </c>
      <c r="AB12" s="94">
        <f>'②申請・実績一覧（R7.1～R7.3版） '!C12</f>
        <v>0</v>
      </c>
      <c r="AC12" s="94">
        <f>'②申請・実績一覧（R7.1～R7.3版） '!D12</f>
        <v>0</v>
      </c>
      <c r="AD12" s="94">
        <f>'②申請・実績一覧（R7.1～R7.3版） '!E12</f>
        <v>0</v>
      </c>
      <c r="AE12" s="94">
        <f>'②申請・実績一覧（R7.1～R7.3版） '!F12</f>
        <v>0</v>
      </c>
      <c r="AF12" s="94">
        <f>'②申請・実績一覧（R7.1～R7.3版） '!G12</f>
        <v>0</v>
      </c>
      <c r="AG12" s="94">
        <f>'②申請・実績一覧（R7.1～R7.3版） '!H12</f>
        <v>0</v>
      </c>
      <c r="AH12" s="94">
        <f>'②申請・実績一覧（R7.1～R7.3版） '!I12</f>
        <v>0</v>
      </c>
      <c r="AI12" s="94">
        <f>'②申請・実績一覧（R7.1～R7.3版） '!J12</f>
        <v>0</v>
      </c>
      <c r="AJ12" s="102">
        <f>'②申請・実績一覧（R7.1～R7.3版） '!O12</f>
        <v>0</v>
      </c>
      <c r="AK12" s="94">
        <f>'②申請・実績一覧（R7.1～R7.3版） '!P12</f>
        <v>0</v>
      </c>
      <c r="AL12" s="94" t="str">
        <f>'②申請・実績一覧（R7.1～R7.3版） '!Q12</f>
        <v/>
      </c>
      <c r="AM12" s="94">
        <f>'②申請・実績一覧（R7.1～R7.3版） '!R12</f>
        <v>0</v>
      </c>
    </row>
    <row r="13" spans="1:39" s="95" customFormat="1" ht="21.6" customHeight="1">
      <c r="B13" s="101" t="str">
        <f t="shared" ca="1" si="1"/>
        <v/>
      </c>
      <c r="C13" s="93" t="str">
        <f t="shared" ca="1" si="1"/>
        <v/>
      </c>
      <c r="D13" s="93" t="str">
        <f t="shared" ca="1" si="1"/>
        <v/>
      </c>
      <c r="E13" s="93" t="str">
        <f t="shared" ca="1" si="1"/>
        <v/>
      </c>
      <c r="F13" s="93" t="str">
        <f t="shared" ca="1" si="1"/>
        <v/>
      </c>
      <c r="G13" s="93" t="str">
        <f t="shared" ca="1" si="1"/>
        <v/>
      </c>
      <c r="H13" s="93" t="str">
        <f t="shared" ca="1" si="1"/>
        <v/>
      </c>
      <c r="I13" s="93" t="str">
        <f t="shared" ca="1" si="1"/>
        <v/>
      </c>
      <c r="J13" s="93" t="str">
        <f t="shared" ca="1" si="1"/>
        <v/>
      </c>
      <c r="K13" s="93" t="str">
        <f t="shared" ca="1" si="1"/>
        <v/>
      </c>
      <c r="L13" s="93" t="str">
        <f t="shared" ca="1" si="1"/>
        <v/>
      </c>
      <c r="M13" s="93" t="str">
        <f t="shared" ca="1" si="1"/>
        <v/>
      </c>
      <c r="N13" s="93" t="str">
        <f t="shared" ca="1" si="1"/>
        <v/>
      </c>
      <c r="O13" s="102" t="str">
        <f t="shared" ca="1" si="1"/>
        <v/>
      </c>
      <c r="P13" s="93" t="str">
        <f t="shared" ca="1" si="1"/>
        <v/>
      </c>
      <c r="Q13" s="93" t="str">
        <f t="shared" ca="1" si="1"/>
        <v/>
      </c>
      <c r="R13" s="93" t="str">
        <f t="shared" ca="1" si="2"/>
        <v/>
      </c>
      <c r="S13" s="93" t="str">
        <f t="shared" ca="1" si="2"/>
        <v/>
      </c>
      <c r="T13" s="93" t="str">
        <f t="shared" ca="1" si="2"/>
        <v/>
      </c>
      <c r="U13" s="103" t="str">
        <f t="shared" ca="1" si="2"/>
        <v/>
      </c>
      <c r="V13" s="93" t="str">
        <f t="shared" ca="1" si="2"/>
        <v/>
      </c>
      <c r="W13" s="93" t="str">
        <f t="shared" ca="1" si="2"/>
        <v/>
      </c>
      <c r="X13" s="93" t="str">
        <f t="shared" ca="1" si="2"/>
        <v/>
      </c>
      <c r="Y13" s="93" t="str">
        <f t="shared" ca="1" si="2"/>
        <v/>
      </c>
      <c r="Z13" s="96"/>
      <c r="AA13" s="94">
        <f>'②申請・実績一覧（R7.1～R7.3版） '!B13</f>
        <v>9</v>
      </c>
      <c r="AB13" s="94">
        <f>'②申請・実績一覧（R7.1～R7.3版） '!C13</f>
        <v>0</v>
      </c>
      <c r="AC13" s="94">
        <f>'②申請・実績一覧（R7.1～R7.3版） '!D13</f>
        <v>0</v>
      </c>
      <c r="AD13" s="94">
        <f>'②申請・実績一覧（R7.1～R7.3版） '!E13</f>
        <v>0</v>
      </c>
      <c r="AE13" s="94">
        <f>'②申請・実績一覧（R7.1～R7.3版） '!F13</f>
        <v>0</v>
      </c>
      <c r="AF13" s="94">
        <f>'②申請・実績一覧（R7.1～R7.3版） '!G13</f>
        <v>0</v>
      </c>
      <c r="AG13" s="94">
        <f>'②申請・実績一覧（R7.1～R7.3版） '!H13</f>
        <v>0</v>
      </c>
      <c r="AH13" s="94">
        <f>'②申請・実績一覧（R7.1～R7.3版） '!I13</f>
        <v>0</v>
      </c>
      <c r="AI13" s="94">
        <f>'②申請・実績一覧（R7.1～R7.3版） '!J13</f>
        <v>0</v>
      </c>
      <c r="AJ13" s="102">
        <f>'②申請・実績一覧（R7.1～R7.3版） '!O13</f>
        <v>0</v>
      </c>
      <c r="AK13" s="94">
        <f>'②申請・実績一覧（R7.1～R7.3版） '!P13</f>
        <v>0</v>
      </c>
      <c r="AL13" s="94" t="str">
        <f>'②申請・実績一覧（R7.1～R7.3版） '!Q13</f>
        <v/>
      </c>
      <c r="AM13" s="94">
        <f>'②申請・実績一覧（R7.1～R7.3版） '!R13</f>
        <v>0</v>
      </c>
    </row>
    <row r="14" spans="1:39" s="95" customFormat="1" ht="21.6" customHeight="1">
      <c r="B14" s="101" t="str">
        <f t="shared" ca="1" si="1"/>
        <v/>
      </c>
      <c r="C14" s="93" t="str">
        <f t="shared" ca="1" si="1"/>
        <v/>
      </c>
      <c r="D14" s="93" t="str">
        <f t="shared" ca="1" si="1"/>
        <v/>
      </c>
      <c r="E14" s="93" t="str">
        <f t="shared" ca="1" si="1"/>
        <v/>
      </c>
      <c r="F14" s="93" t="str">
        <f t="shared" ca="1" si="1"/>
        <v/>
      </c>
      <c r="G14" s="93" t="str">
        <f t="shared" ca="1" si="1"/>
        <v/>
      </c>
      <c r="H14" s="93" t="str">
        <f t="shared" ca="1" si="1"/>
        <v/>
      </c>
      <c r="I14" s="93" t="str">
        <f t="shared" ca="1" si="1"/>
        <v/>
      </c>
      <c r="J14" s="93" t="str">
        <f t="shared" ca="1" si="1"/>
        <v/>
      </c>
      <c r="K14" s="93" t="str">
        <f t="shared" ca="1" si="1"/>
        <v/>
      </c>
      <c r="L14" s="93" t="str">
        <f t="shared" ca="1" si="1"/>
        <v/>
      </c>
      <c r="M14" s="93" t="str">
        <f t="shared" ca="1" si="1"/>
        <v/>
      </c>
      <c r="N14" s="93" t="str">
        <f t="shared" ca="1" si="1"/>
        <v/>
      </c>
      <c r="O14" s="102" t="str">
        <f t="shared" ca="1" si="1"/>
        <v/>
      </c>
      <c r="P14" s="93" t="str">
        <f t="shared" ca="1" si="1"/>
        <v/>
      </c>
      <c r="Q14" s="93" t="str">
        <f t="shared" ca="1" si="1"/>
        <v/>
      </c>
      <c r="R14" s="93" t="str">
        <f t="shared" ca="1" si="2"/>
        <v/>
      </c>
      <c r="S14" s="93" t="str">
        <f t="shared" ca="1" si="2"/>
        <v/>
      </c>
      <c r="T14" s="93" t="str">
        <f t="shared" ca="1" si="2"/>
        <v/>
      </c>
      <c r="U14" s="103" t="str">
        <f t="shared" ca="1" si="2"/>
        <v/>
      </c>
      <c r="V14" s="93" t="str">
        <f t="shared" ca="1" si="2"/>
        <v/>
      </c>
      <c r="W14" s="93" t="str">
        <f t="shared" ca="1" si="2"/>
        <v/>
      </c>
      <c r="X14" s="93" t="str">
        <f t="shared" ca="1" si="2"/>
        <v/>
      </c>
      <c r="Y14" s="93" t="str">
        <f t="shared" ca="1" si="2"/>
        <v/>
      </c>
      <c r="Z14" s="96"/>
      <c r="AA14" s="94">
        <f>'②申請・実績一覧（R7.1～R7.3版） '!B14</f>
        <v>10</v>
      </c>
      <c r="AB14" s="94">
        <f>'②申請・実績一覧（R7.1～R7.3版） '!C14</f>
        <v>0</v>
      </c>
      <c r="AC14" s="94">
        <f>'②申請・実績一覧（R7.1～R7.3版） '!D14</f>
        <v>0</v>
      </c>
      <c r="AD14" s="94">
        <f>'②申請・実績一覧（R7.1～R7.3版） '!E14</f>
        <v>0</v>
      </c>
      <c r="AE14" s="94">
        <f>'②申請・実績一覧（R7.1～R7.3版） '!F14</f>
        <v>0</v>
      </c>
      <c r="AF14" s="94">
        <f>'②申請・実績一覧（R7.1～R7.3版） '!G14</f>
        <v>0</v>
      </c>
      <c r="AG14" s="94">
        <f>'②申請・実績一覧（R7.1～R7.3版） '!H14</f>
        <v>0</v>
      </c>
      <c r="AH14" s="94">
        <f>'②申請・実績一覧（R7.1～R7.3版） '!I14</f>
        <v>0</v>
      </c>
      <c r="AI14" s="94">
        <f>'②申請・実績一覧（R7.1～R7.3版） '!J14</f>
        <v>0</v>
      </c>
      <c r="AJ14" s="102">
        <f>'②申請・実績一覧（R7.1～R7.3版） '!O14</f>
        <v>0</v>
      </c>
      <c r="AK14" s="94">
        <f>'②申請・実績一覧（R7.1～R7.3版） '!P14</f>
        <v>0</v>
      </c>
      <c r="AL14" s="94" t="str">
        <f>'②申請・実績一覧（R7.1～R7.3版） '!Q14</f>
        <v/>
      </c>
      <c r="AM14" s="94">
        <f>'②申請・実績一覧（R7.1～R7.3版） '!R14</f>
        <v>0</v>
      </c>
    </row>
    <row r="15" spans="1:39" s="95" customFormat="1" ht="21.6" customHeight="1">
      <c r="B15" s="101" t="str">
        <f t="shared" ca="1" si="1"/>
        <v/>
      </c>
      <c r="C15" s="93" t="str">
        <f t="shared" ca="1" si="1"/>
        <v/>
      </c>
      <c r="D15" s="93" t="str">
        <f t="shared" ca="1" si="1"/>
        <v/>
      </c>
      <c r="E15" s="93" t="str">
        <f t="shared" ca="1" si="1"/>
        <v/>
      </c>
      <c r="F15" s="93" t="str">
        <f t="shared" ca="1" si="1"/>
        <v/>
      </c>
      <c r="G15" s="93" t="str">
        <f t="shared" ca="1" si="1"/>
        <v/>
      </c>
      <c r="H15" s="93" t="str">
        <f t="shared" ca="1" si="1"/>
        <v/>
      </c>
      <c r="I15" s="93" t="str">
        <f t="shared" ca="1" si="1"/>
        <v/>
      </c>
      <c r="J15" s="93" t="str">
        <f t="shared" ca="1" si="1"/>
        <v/>
      </c>
      <c r="K15" s="93" t="str">
        <f t="shared" ca="1" si="1"/>
        <v/>
      </c>
      <c r="L15" s="93" t="str">
        <f t="shared" ca="1" si="1"/>
        <v/>
      </c>
      <c r="M15" s="93" t="str">
        <f t="shared" ca="1" si="1"/>
        <v/>
      </c>
      <c r="N15" s="93" t="str">
        <f t="shared" ca="1" si="1"/>
        <v/>
      </c>
      <c r="O15" s="102" t="str">
        <f t="shared" ca="1" si="1"/>
        <v/>
      </c>
      <c r="P15" s="93" t="str">
        <f t="shared" ca="1" si="1"/>
        <v/>
      </c>
      <c r="Q15" s="93" t="str">
        <f t="shared" ca="1" si="1"/>
        <v/>
      </c>
      <c r="R15" s="93" t="str">
        <f t="shared" ca="1" si="2"/>
        <v/>
      </c>
      <c r="S15" s="93" t="str">
        <f t="shared" ca="1" si="2"/>
        <v/>
      </c>
      <c r="T15" s="93" t="str">
        <f t="shared" ca="1" si="2"/>
        <v/>
      </c>
      <c r="U15" s="103" t="str">
        <f t="shared" ca="1" si="2"/>
        <v/>
      </c>
      <c r="V15" s="93" t="str">
        <f t="shared" ca="1" si="2"/>
        <v/>
      </c>
      <c r="W15" s="93" t="str">
        <f t="shared" ca="1" si="2"/>
        <v/>
      </c>
      <c r="X15" s="93" t="str">
        <f t="shared" ca="1" si="2"/>
        <v/>
      </c>
      <c r="Y15" s="93" t="str">
        <f t="shared" ca="1" si="2"/>
        <v/>
      </c>
      <c r="Z15" s="96"/>
      <c r="AA15" s="94">
        <f>'②申請・実績一覧（R7.1～R7.3版） '!B15</f>
        <v>11</v>
      </c>
      <c r="AB15" s="94">
        <f>'②申請・実績一覧（R7.1～R7.3版） '!C15</f>
        <v>0</v>
      </c>
      <c r="AC15" s="94">
        <f>'②申請・実績一覧（R7.1～R7.3版） '!D15</f>
        <v>0</v>
      </c>
      <c r="AD15" s="94">
        <f>'②申請・実績一覧（R7.1～R7.3版） '!E15</f>
        <v>0</v>
      </c>
      <c r="AE15" s="94">
        <f>'②申請・実績一覧（R7.1～R7.3版） '!F15</f>
        <v>0</v>
      </c>
      <c r="AF15" s="94">
        <f>'②申請・実績一覧（R7.1～R7.3版） '!G15</f>
        <v>0</v>
      </c>
      <c r="AG15" s="94">
        <f>'②申請・実績一覧（R7.1～R7.3版） '!H15</f>
        <v>0</v>
      </c>
      <c r="AH15" s="94">
        <f>'②申請・実績一覧（R7.1～R7.3版） '!I15</f>
        <v>0</v>
      </c>
      <c r="AI15" s="94">
        <f>'②申請・実績一覧（R7.1～R7.3版） '!J15</f>
        <v>0</v>
      </c>
      <c r="AJ15" s="102">
        <f>'②申請・実績一覧（R7.1～R7.3版） '!O15</f>
        <v>0</v>
      </c>
      <c r="AK15" s="94">
        <f>'②申請・実績一覧（R7.1～R7.3版） '!P15</f>
        <v>0</v>
      </c>
      <c r="AL15" s="94" t="str">
        <f>'②申請・実績一覧（R7.1～R7.3版） '!Q15</f>
        <v/>
      </c>
      <c r="AM15" s="94">
        <f>'②申請・実績一覧（R7.1～R7.3版） '!R15</f>
        <v>0</v>
      </c>
    </row>
    <row r="16" spans="1:39" s="95" customFormat="1" ht="21.6" customHeight="1">
      <c r="B16" s="101" t="str">
        <f t="shared" ca="1" si="1"/>
        <v/>
      </c>
      <c r="C16" s="93" t="str">
        <f t="shared" ca="1" si="1"/>
        <v/>
      </c>
      <c r="D16" s="93" t="str">
        <f t="shared" ca="1" si="1"/>
        <v/>
      </c>
      <c r="E16" s="93" t="str">
        <f t="shared" ca="1" si="1"/>
        <v/>
      </c>
      <c r="F16" s="93" t="str">
        <f t="shared" ca="1" si="1"/>
        <v/>
      </c>
      <c r="G16" s="93" t="str">
        <f t="shared" ca="1" si="1"/>
        <v/>
      </c>
      <c r="H16" s="93" t="str">
        <f t="shared" ca="1" si="1"/>
        <v/>
      </c>
      <c r="I16" s="93" t="str">
        <f t="shared" ca="1" si="1"/>
        <v/>
      </c>
      <c r="J16" s="93" t="str">
        <f t="shared" ca="1" si="1"/>
        <v/>
      </c>
      <c r="K16" s="93" t="str">
        <f t="shared" ca="1" si="1"/>
        <v/>
      </c>
      <c r="L16" s="93" t="str">
        <f t="shared" ca="1" si="1"/>
        <v/>
      </c>
      <c r="M16" s="93" t="str">
        <f t="shared" ca="1" si="1"/>
        <v/>
      </c>
      <c r="N16" s="93" t="str">
        <f t="shared" ca="1" si="1"/>
        <v/>
      </c>
      <c r="O16" s="102" t="str">
        <f t="shared" ca="1" si="1"/>
        <v/>
      </c>
      <c r="P16" s="93" t="str">
        <f t="shared" ca="1" si="1"/>
        <v/>
      </c>
      <c r="Q16" s="93" t="str">
        <f t="shared" ca="1" si="1"/>
        <v/>
      </c>
      <c r="R16" s="93" t="str">
        <f t="shared" ca="1" si="2"/>
        <v/>
      </c>
      <c r="S16" s="93" t="str">
        <f t="shared" ca="1" si="2"/>
        <v/>
      </c>
      <c r="T16" s="93" t="str">
        <f t="shared" ca="1" si="2"/>
        <v/>
      </c>
      <c r="U16" s="103" t="str">
        <f t="shared" ca="1" si="2"/>
        <v/>
      </c>
      <c r="V16" s="93" t="str">
        <f t="shared" ca="1" si="2"/>
        <v/>
      </c>
      <c r="W16" s="93" t="str">
        <f t="shared" ca="1" si="2"/>
        <v/>
      </c>
      <c r="X16" s="93" t="str">
        <f t="shared" ca="1" si="2"/>
        <v/>
      </c>
      <c r="Y16" s="93" t="str">
        <f t="shared" ca="1" si="2"/>
        <v/>
      </c>
      <c r="Z16" s="96"/>
      <c r="AA16" s="94">
        <f>'②申請・実績一覧（R7.1～R7.3版） '!B16</f>
        <v>12</v>
      </c>
      <c r="AB16" s="94">
        <f>'②申請・実績一覧（R7.1～R7.3版） '!C16</f>
        <v>0</v>
      </c>
      <c r="AC16" s="94">
        <f>'②申請・実績一覧（R7.1～R7.3版） '!D16</f>
        <v>0</v>
      </c>
      <c r="AD16" s="94">
        <f>'②申請・実績一覧（R7.1～R7.3版） '!E16</f>
        <v>0</v>
      </c>
      <c r="AE16" s="94">
        <f>'②申請・実績一覧（R7.1～R7.3版） '!F16</f>
        <v>0</v>
      </c>
      <c r="AF16" s="94">
        <f>'②申請・実績一覧（R7.1～R7.3版） '!G16</f>
        <v>0</v>
      </c>
      <c r="AG16" s="94">
        <f>'②申請・実績一覧（R7.1～R7.3版） '!H16</f>
        <v>0</v>
      </c>
      <c r="AH16" s="94">
        <f>'②申請・実績一覧（R7.1～R7.3版） '!I16</f>
        <v>0</v>
      </c>
      <c r="AI16" s="94">
        <f>'②申請・実績一覧（R7.1～R7.3版） '!J16</f>
        <v>0</v>
      </c>
      <c r="AJ16" s="102">
        <f>'②申請・実績一覧（R7.1～R7.3版） '!O16</f>
        <v>0</v>
      </c>
      <c r="AK16" s="94">
        <f>'②申請・実績一覧（R7.1～R7.3版） '!P16</f>
        <v>0</v>
      </c>
      <c r="AL16" s="94" t="str">
        <f>'②申請・実績一覧（R7.1～R7.3版） '!Q16</f>
        <v/>
      </c>
      <c r="AM16" s="94">
        <f>'②申請・実績一覧（R7.1～R7.3版） '!R16</f>
        <v>0</v>
      </c>
    </row>
    <row r="17" spans="2:39" s="95" customFormat="1" ht="21.6" customHeight="1">
      <c r="B17" s="101" t="str">
        <f t="shared" ca="1" si="1"/>
        <v/>
      </c>
      <c r="C17" s="93" t="str">
        <f t="shared" ca="1" si="1"/>
        <v/>
      </c>
      <c r="D17" s="93" t="str">
        <f t="shared" ca="1" si="1"/>
        <v/>
      </c>
      <c r="E17" s="93" t="str">
        <f t="shared" ca="1" si="1"/>
        <v/>
      </c>
      <c r="F17" s="93" t="str">
        <f t="shared" ca="1" si="1"/>
        <v/>
      </c>
      <c r="G17" s="93" t="str">
        <f t="shared" ca="1" si="1"/>
        <v/>
      </c>
      <c r="H17" s="93" t="str">
        <f t="shared" ca="1" si="1"/>
        <v/>
      </c>
      <c r="I17" s="93" t="str">
        <f t="shared" ca="1" si="1"/>
        <v/>
      </c>
      <c r="J17" s="93" t="str">
        <f t="shared" ca="1" si="1"/>
        <v/>
      </c>
      <c r="K17" s="93" t="str">
        <f t="shared" ca="1" si="1"/>
        <v/>
      </c>
      <c r="L17" s="93" t="str">
        <f t="shared" ca="1" si="1"/>
        <v/>
      </c>
      <c r="M17" s="93" t="str">
        <f t="shared" ca="1" si="1"/>
        <v/>
      </c>
      <c r="N17" s="93" t="str">
        <f t="shared" ca="1" si="1"/>
        <v/>
      </c>
      <c r="O17" s="102" t="str">
        <f t="shared" ca="1" si="1"/>
        <v/>
      </c>
      <c r="P17" s="93" t="str">
        <f t="shared" ca="1" si="1"/>
        <v/>
      </c>
      <c r="Q17" s="93" t="str">
        <f t="shared" ca="1" si="1"/>
        <v/>
      </c>
      <c r="R17" s="93" t="str">
        <f t="shared" ca="1" si="2"/>
        <v/>
      </c>
      <c r="S17" s="93" t="str">
        <f t="shared" ca="1" si="2"/>
        <v/>
      </c>
      <c r="T17" s="93" t="str">
        <f t="shared" ca="1" si="2"/>
        <v/>
      </c>
      <c r="U17" s="103" t="str">
        <f t="shared" ca="1" si="2"/>
        <v/>
      </c>
      <c r="V17" s="93" t="str">
        <f t="shared" ca="1" si="2"/>
        <v/>
      </c>
      <c r="W17" s="93" t="str">
        <f t="shared" ca="1" si="2"/>
        <v/>
      </c>
      <c r="X17" s="93" t="str">
        <f t="shared" ca="1" si="2"/>
        <v/>
      </c>
      <c r="Y17" s="93" t="str">
        <f t="shared" ca="1" si="2"/>
        <v/>
      </c>
      <c r="Z17" s="96"/>
      <c r="AA17" s="94">
        <f>'②申請・実績一覧（R7.1～R7.3版） '!B17</f>
        <v>13</v>
      </c>
      <c r="AB17" s="94">
        <f>'②申請・実績一覧（R7.1～R7.3版） '!C17</f>
        <v>0</v>
      </c>
      <c r="AC17" s="94">
        <f>'②申請・実績一覧（R7.1～R7.3版） '!D17</f>
        <v>0</v>
      </c>
      <c r="AD17" s="94">
        <f>'②申請・実績一覧（R7.1～R7.3版） '!E17</f>
        <v>0</v>
      </c>
      <c r="AE17" s="94">
        <f>'②申請・実績一覧（R7.1～R7.3版） '!F17</f>
        <v>0</v>
      </c>
      <c r="AF17" s="94">
        <f>'②申請・実績一覧（R7.1～R7.3版） '!G17</f>
        <v>0</v>
      </c>
      <c r="AG17" s="94">
        <f>'②申請・実績一覧（R7.1～R7.3版） '!H17</f>
        <v>0</v>
      </c>
      <c r="AH17" s="94">
        <f>'②申請・実績一覧（R7.1～R7.3版） '!I17</f>
        <v>0</v>
      </c>
      <c r="AI17" s="94">
        <f>'②申請・実績一覧（R7.1～R7.3版） '!J17</f>
        <v>0</v>
      </c>
      <c r="AJ17" s="102">
        <f>'②申請・実績一覧（R7.1～R7.3版） '!O17</f>
        <v>0</v>
      </c>
      <c r="AK17" s="94">
        <f>'②申請・実績一覧（R7.1～R7.3版） '!P17</f>
        <v>0</v>
      </c>
      <c r="AL17" s="94" t="str">
        <f>'②申請・実績一覧（R7.1～R7.3版） '!Q17</f>
        <v/>
      </c>
      <c r="AM17" s="94">
        <f>'②申請・実績一覧（R7.1～R7.3版） '!R17</f>
        <v>0</v>
      </c>
    </row>
    <row r="18" spans="2:39" s="95" customFormat="1" ht="21.6" customHeight="1">
      <c r="B18" s="101" t="str">
        <f t="shared" ca="1" si="1"/>
        <v/>
      </c>
      <c r="C18" s="93" t="str">
        <f t="shared" ca="1" si="1"/>
        <v/>
      </c>
      <c r="D18" s="93" t="str">
        <f t="shared" ca="1" si="1"/>
        <v/>
      </c>
      <c r="E18" s="93" t="str">
        <f t="shared" ca="1" si="1"/>
        <v/>
      </c>
      <c r="F18" s="93" t="str">
        <f t="shared" ca="1" si="1"/>
        <v/>
      </c>
      <c r="G18" s="93" t="str">
        <f t="shared" ca="1" si="1"/>
        <v/>
      </c>
      <c r="H18" s="93" t="str">
        <f t="shared" ca="1" si="1"/>
        <v/>
      </c>
      <c r="I18" s="93" t="str">
        <f t="shared" ca="1" si="1"/>
        <v/>
      </c>
      <c r="J18" s="93" t="str">
        <f t="shared" ca="1" si="1"/>
        <v/>
      </c>
      <c r="K18" s="93" t="str">
        <f t="shared" ca="1" si="1"/>
        <v/>
      </c>
      <c r="L18" s="93" t="str">
        <f t="shared" ca="1" si="1"/>
        <v/>
      </c>
      <c r="M18" s="93" t="str">
        <f t="shared" ca="1" si="1"/>
        <v/>
      </c>
      <c r="N18" s="93" t="str">
        <f t="shared" ca="1" si="1"/>
        <v/>
      </c>
      <c r="O18" s="102" t="str">
        <f t="shared" ca="1" si="1"/>
        <v/>
      </c>
      <c r="P18" s="93" t="str">
        <f t="shared" ca="1" si="1"/>
        <v/>
      </c>
      <c r="Q18" s="93" t="str">
        <f t="shared" ca="1" si="1"/>
        <v/>
      </c>
      <c r="R18" s="93" t="str">
        <f t="shared" ca="1" si="2"/>
        <v/>
      </c>
      <c r="S18" s="93" t="str">
        <f t="shared" ca="1" si="2"/>
        <v/>
      </c>
      <c r="T18" s="93" t="str">
        <f t="shared" ca="1" si="2"/>
        <v/>
      </c>
      <c r="U18" s="103" t="str">
        <f t="shared" ca="1" si="2"/>
        <v/>
      </c>
      <c r="V18" s="93" t="str">
        <f t="shared" ca="1" si="2"/>
        <v/>
      </c>
      <c r="W18" s="93" t="str">
        <f t="shared" ca="1" si="2"/>
        <v/>
      </c>
      <c r="X18" s="93" t="str">
        <f t="shared" ca="1" si="2"/>
        <v/>
      </c>
      <c r="Y18" s="93" t="str">
        <f t="shared" ca="1" si="2"/>
        <v/>
      </c>
      <c r="Z18" s="96"/>
      <c r="AA18" s="94">
        <f>'②申請・実績一覧（R7.1～R7.3版） '!B18</f>
        <v>14</v>
      </c>
      <c r="AB18" s="94">
        <f>'②申請・実績一覧（R7.1～R7.3版） '!C18</f>
        <v>0</v>
      </c>
      <c r="AC18" s="94">
        <f>'②申請・実績一覧（R7.1～R7.3版） '!D18</f>
        <v>0</v>
      </c>
      <c r="AD18" s="94">
        <f>'②申請・実績一覧（R7.1～R7.3版） '!E18</f>
        <v>0</v>
      </c>
      <c r="AE18" s="94">
        <f>'②申請・実績一覧（R7.1～R7.3版） '!F18</f>
        <v>0</v>
      </c>
      <c r="AF18" s="94">
        <f>'②申請・実績一覧（R7.1～R7.3版） '!G18</f>
        <v>0</v>
      </c>
      <c r="AG18" s="94">
        <f>'②申請・実績一覧（R7.1～R7.3版） '!H18</f>
        <v>0</v>
      </c>
      <c r="AH18" s="94">
        <f>'②申請・実績一覧（R7.1～R7.3版） '!I18</f>
        <v>0</v>
      </c>
      <c r="AI18" s="94">
        <f>'②申請・実績一覧（R7.1～R7.3版） '!J18</f>
        <v>0</v>
      </c>
      <c r="AJ18" s="102">
        <f>'②申請・実績一覧（R7.1～R7.3版） '!O18</f>
        <v>0</v>
      </c>
      <c r="AK18" s="94">
        <f>'②申請・実績一覧（R7.1～R7.3版） '!P18</f>
        <v>0</v>
      </c>
      <c r="AL18" s="94" t="str">
        <f>'②申請・実績一覧（R7.1～R7.3版） '!Q18</f>
        <v/>
      </c>
      <c r="AM18" s="94">
        <f>'②申請・実績一覧（R7.1～R7.3版） '!R18</f>
        <v>0</v>
      </c>
    </row>
    <row r="19" spans="2:39" s="95" customFormat="1" ht="21.6" customHeight="1">
      <c r="B19" s="101" t="str">
        <f t="shared" ca="1" si="1"/>
        <v/>
      </c>
      <c r="C19" s="93" t="str">
        <f t="shared" ca="1" si="1"/>
        <v/>
      </c>
      <c r="D19" s="93" t="str">
        <f t="shared" ca="1" si="1"/>
        <v/>
      </c>
      <c r="E19" s="93" t="str">
        <f t="shared" ca="1" si="1"/>
        <v/>
      </c>
      <c r="F19" s="93" t="str">
        <f t="shared" ca="1" si="1"/>
        <v/>
      </c>
      <c r="G19" s="93" t="str">
        <f t="shared" ca="1" si="1"/>
        <v/>
      </c>
      <c r="H19" s="93" t="str">
        <f t="shared" ca="1" si="1"/>
        <v/>
      </c>
      <c r="I19" s="93" t="str">
        <f t="shared" ca="1" si="1"/>
        <v/>
      </c>
      <c r="J19" s="93" t="str">
        <f t="shared" ca="1" si="1"/>
        <v/>
      </c>
      <c r="K19" s="93" t="str">
        <f t="shared" ca="1" si="1"/>
        <v/>
      </c>
      <c r="L19" s="93" t="str">
        <f t="shared" ca="1" si="1"/>
        <v/>
      </c>
      <c r="M19" s="93" t="str">
        <f t="shared" ca="1" si="1"/>
        <v/>
      </c>
      <c r="N19" s="93" t="str">
        <f t="shared" ca="1" si="1"/>
        <v/>
      </c>
      <c r="O19" s="102" t="str">
        <f t="shared" ca="1" si="1"/>
        <v/>
      </c>
      <c r="P19" s="93" t="str">
        <f t="shared" ca="1" si="1"/>
        <v/>
      </c>
      <c r="Q19" s="93" t="str">
        <f t="shared" ca="1" si="1"/>
        <v/>
      </c>
      <c r="R19" s="93" t="str">
        <f t="shared" ca="1" si="2"/>
        <v/>
      </c>
      <c r="S19" s="93" t="str">
        <f t="shared" ca="1" si="2"/>
        <v/>
      </c>
      <c r="T19" s="93" t="str">
        <f t="shared" ca="1" si="2"/>
        <v/>
      </c>
      <c r="U19" s="103" t="str">
        <f t="shared" ca="1" si="2"/>
        <v/>
      </c>
      <c r="V19" s="93" t="str">
        <f t="shared" ca="1" si="2"/>
        <v/>
      </c>
      <c r="W19" s="93" t="str">
        <f t="shared" ca="1" si="2"/>
        <v/>
      </c>
      <c r="X19" s="93" t="str">
        <f t="shared" ca="1" si="2"/>
        <v/>
      </c>
      <c r="Y19" s="93" t="str">
        <f t="shared" ca="1" si="2"/>
        <v/>
      </c>
      <c r="Z19" s="96"/>
      <c r="AA19" s="94">
        <f>'②申請・実績一覧（R7.1～R7.3版） '!B19</f>
        <v>15</v>
      </c>
      <c r="AB19" s="94">
        <f>'②申請・実績一覧（R7.1～R7.3版） '!C19</f>
        <v>0</v>
      </c>
      <c r="AC19" s="94">
        <f>'②申請・実績一覧（R7.1～R7.3版） '!D19</f>
        <v>0</v>
      </c>
      <c r="AD19" s="94">
        <f>'②申請・実績一覧（R7.1～R7.3版） '!E19</f>
        <v>0</v>
      </c>
      <c r="AE19" s="94">
        <f>'②申請・実績一覧（R7.1～R7.3版） '!F19</f>
        <v>0</v>
      </c>
      <c r="AF19" s="94">
        <f>'②申請・実績一覧（R7.1～R7.3版） '!G19</f>
        <v>0</v>
      </c>
      <c r="AG19" s="94">
        <f>'②申請・実績一覧（R7.1～R7.3版） '!H19</f>
        <v>0</v>
      </c>
      <c r="AH19" s="94">
        <f>'②申請・実績一覧（R7.1～R7.3版） '!I19</f>
        <v>0</v>
      </c>
      <c r="AI19" s="94">
        <f>'②申請・実績一覧（R7.1～R7.3版） '!J19</f>
        <v>0</v>
      </c>
      <c r="AJ19" s="102">
        <f>'②申請・実績一覧（R7.1～R7.3版） '!O19</f>
        <v>0</v>
      </c>
      <c r="AK19" s="94">
        <f>'②申請・実績一覧（R7.1～R7.3版） '!P19</f>
        <v>0</v>
      </c>
      <c r="AL19" s="94" t="str">
        <f>'②申請・実績一覧（R7.1～R7.3版） '!Q19</f>
        <v/>
      </c>
      <c r="AM19" s="94">
        <f>'②申請・実績一覧（R7.1～R7.3版） '!R19</f>
        <v>0</v>
      </c>
    </row>
    <row r="20" spans="2:39" s="95" customFormat="1" ht="21.6" customHeight="1">
      <c r="B20" s="101" t="str">
        <f t="shared" ca="1" si="1"/>
        <v/>
      </c>
      <c r="C20" s="93" t="str">
        <f t="shared" ca="1" si="1"/>
        <v/>
      </c>
      <c r="D20" s="93" t="str">
        <f t="shared" ca="1" si="1"/>
        <v/>
      </c>
      <c r="E20" s="93" t="str">
        <f t="shared" ca="1" si="1"/>
        <v/>
      </c>
      <c r="F20" s="93" t="str">
        <f t="shared" ca="1" si="1"/>
        <v/>
      </c>
      <c r="G20" s="93" t="str">
        <f t="shared" ca="1" si="1"/>
        <v/>
      </c>
      <c r="H20" s="93" t="str">
        <f t="shared" ca="1" si="1"/>
        <v/>
      </c>
      <c r="I20" s="93" t="str">
        <f t="shared" ca="1" si="1"/>
        <v/>
      </c>
      <c r="J20" s="93" t="str">
        <f t="shared" ca="1" si="1"/>
        <v/>
      </c>
      <c r="K20" s="93" t="str">
        <f t="shared" ca="1" si="1"/>
        <v/>
      </c>
      <c r="L20" s="93" t="str">
        <f t="shared" ca="1" si="1"/>
        <v/>
      </c>
      <c r="M20" s="93" t="str">
        <f t="shared" ca="1" si="1"/>
        <v/>
      </c>
      <c r="N20" s="93" t="str">
        <f t="shared" ca="1" si="1"/>
        <v/>
      </c>
      <c r="O20" s="102" t="str">
        <f t="shared" ca="1" si="1"/>
        <v/>
      </c>
      <c r="P20" s="93" t="str">
        <f t="shared" ca="1" si="1"/>
        <v/>
      </c>
      <c r="Q20" s="93" t="str">
        <f t="shared" ca="1" si="1"/>
        <v/>
      </c>
      <c r="R20" s="93" t="str">
        <f t="shared" ca="1" si="2"/>
        <v/>
      </c>
      <c r="S20" s="93" t="str">
        <f t="shared" ca="1" si="2"/>
        <v/>
      </c>
      <c r="T20" s="93" t="str">
        <f t="shared" ca="1" si="2"/>
        <v/>
      </c>
      <c r="U20" s="103" t="str">
        <f t="shared" ca="1" si="2"/>
        <v/>
      </c>
      <c r="V20" s="93" t="str">
        <f t="shared" ca="1" si="2"/>
        <v/>
      </c>
      <c r="W20" s="93" t="str">
        <f t="shared" ca="1" si="2"/>
        <v/>
      </c>
      <c r="X20" s="93" t="str">
        <f t="shared" ca="1" si="2"/>
        <v/>
      </c>
      <c r="Y20" s="93" t="str">
        <f t="shared" ca="1" si="2"/>
        <v/>
      </c>
      <c r="Z20" s="96"/>
      <c r="AA20" s="94">
        <f>'②申請・実績一覧（R7.1～R7.3版） '!B20</f>
        <v>16</v>
      </c>
      <c r="AB20" s="94">
        <f>'②申請・実績一覧（R7.1～R7.3版） '!C20</f>
        <v>0</v>
      </c>
      <c r="AC20" s="94">
        <f>'②申請・実績一覧（R7.1～R7.3版） '!D20</f>
        <v>0</v>
      </c>
      <c r="AD20" s="94">
        <f>'②申請・実績一覧（R7.1～R7.3版） '!E20</f>
        <v>0</v>
      </c>
      <c r="AE20" s="94">
        <f>'②申請・実績一覧（R7.1～R7.3版） '!F20</f>
        <v>0</v>
      </c>
      <c r="AF20" s="94">
        <f>'②申請・実績一覧（R7.1～R7.3版） '!G20</f>
        <v>0</v>
      </c>
      <c r="AG20" s="94">
        <f>'②申請・実績一覧（R7.1～R7.3版） '!H20</f>
        <v>0</v>
      </c>
      <c r="AH20" s="94">
        <f>'②申請・実績一覧（R7.1～R7.3版） '!I20</f>
        <v>0</v>
      </c>
      <c r="AI20" s="94">
        <f>'②申請・実績一覧（R7.1～R7.3版） '!J20</f>
        <v>0</v>
      </c>
      <c r="AJ20" s="102">
        <f>'②申請・実績一覧（R7.1～R7.3版） '!O20</f>
        <v>0</v>
      </c>
      <c r="AK20" s="94">
        <f>'②申請・実績一覧（R7.1～R7.3版） '!P20</f>
        <v>0</v>
      </c>
      <c r="AL20" s="94" t="str">
        <f>'②申請・実績一覧（R7.1～R7.3版） '!Q20</f>
        <v/>
      </c>
      <c r="AM20" s="94">
        <f>'②申請・実績一覧（R7.1～R7.3版） '!R20</f>
        <v>0</v>
      </c>
    </row>
    <row r="21" spans="2:39" s="95" customFormat="1" ht="21.6" customHeight="1">
      <c r="B21" s="101" t="str">
        <f t="shared" ca="1" si="1"/>
        <v/>
      </c>
      <c r="C21" s="93" t="str">
        <f t="shared" ca="1" si="1"/>
        <v/>
      </c>
      <c r="D21" s="93" t="str">
        <f t="shared" ca="1" si="1"/>
        <v/>
      </c>
      <c r="E21" s="93" t="str">
        <f t="shared" ca="1" si="1"/>
        <v/>
      </c>
      <c r="F21" s="93" t="str">
        <f t="shared" ca="1" si="1"/>
        <v/>
      </c>
      <c r="G21" s="93" t="str">
        <f t="shared" ca="1" si="1"/>
        <v/>
      </c>
      <c r="H21" s="93" t="str">
        <f t="shared" ca="1" si="1"/>
        <v/>
      </c>
      <c r="I21" s="93" t="str">
        <f t="shared" ca="1" si="1"/>
        <v/>
      </c>
      <c r="J21" s="93" t="str">
        <f t="shared" ca="1" si="1"/>
        <v/>
      </c>
      <c r="K21" s="93" t="str">
        <f t="shared" ca="1" si="1"/>
        <v/>
      </c>
      <c r="L21" s="93" t="str">
        <f t="shared" ca="1" si="1"/>
        <v/>
      </c>
      <c r="M21" s="93" t="str">
        <f t="shared" ca="1" si="1"/>
        <v/>
      </c>
      <c r="N21" s="93" t="str">
        <f t="shared" ca="1" si="1"/>
        <v/>
      </c>
      <c r="O21" s="102" t="str">
        <f t="shared" ca="1" si="1"/>
        <v/>
      </c>
      <c r="P21" s="93" t="str">
        <f t="shared" ca="1" si="1"/>
        <v/>
      </c>
      <c r="Q21" s="93" t="str">
        <f t="shared" ref="Q21:Q34" ca="1" si="3">IF($AC21=0,"",INDIRECT("①申請書兼請求書!"&amp;Q$3))</f>
        <v/>
      </c>
      <c r="R21" s="93" t="str">
        <f t="shared" ca="1" si="2"/>
        <v/>
      </c>
      <c r="S21" s="93" t="str">
        <f t="shared" ca="1" si="2"/>
        <v/>
      </c>
      <c r="T21" s="93" t="str">
        <f t="shared" ca="1" si="2"/>
        <v/>
      </c>
      <c r="U21" s="103" t="str">
        <f t="shared" ca="1" si="2"/>
        <v/>
      </c>
      <c r="V21" s="93" t="str">
        <f t="shared" ca="1" si="2"/>
        <v/>
      </c>
      <c r="W21" s="93" t="str">
        <f t="shared" ca="1" si="2"/>
        <v/>
      </c>
      <c r="X21" s="93" t="str">
        <f t="shared" ca="1" si="2"/>
        <v/>
      </c>
      <c r="Y21" s="93" t="str">
        <f t="shared" ca="1" si="2"/>
        <v/>
      </c>
      <c r="Z21" s="96"/>
      <c r="AA21" s="94">
        <f>'②申請・実績一覧（R7.1～R7.3版） '!B21</f>
        <v>17</v>
      </c>
      <c r="AB21" s="94">
        <f>'②申請・実績一覧（R7.1～R7.3版） '!C21</f>
        <v>0</v>
      </c>
      <c r="AC21" s="94">
        <f>'②申請・実績一覧（R7.1～R7.3版） '!D21</f>
        <v>0</v>
      </c>
      <c r="AD21" s="94">
        <f>'②申請・実績一覧（R7.1～R7.3版） '!E21</f>
        <v>0</v>
      </c>
      <c r="AE21" s="94">
        <f>'②申請・実績一覧（R7.1～R7.3版） '!F21</f>
        <v>0</v>
      </c>
      <c r="AF21" s="94">
        <f>'②申請・実績一覧（R7.1～R7.3版） '!G21</f>
        <v>0</v>
      </c>
      <c r="AG21" s="94">
        <f>'②申請・実績一覧（R7.1～R7.3版） '!H21</f>
        <v>0</v>
      </c>
      <c r="AH21" s="94">
        <f>'②申請・実績一覧（R7.1～R7.3版） '!I21</f>
        <v>0</v>
      </c>
      <c r="AI21" s="94">
        <f>'②申請・実績一覧（R7.1～R7.3版） '!J21</f>
        <v>0</v>
      </c>
      <c r="AJ21" s="102">
        <f>'②申請・実績一覧（R7.1～R7.3版） '!O21</f>
        <v>0</v>
      </c>
      <c r="AK21" s="94">
        <f>'②申請・実績一覧（R7.1～R7.3版） '!P21</f>
        <v>0</v>
      </c>
      <c r="AL21" s="94" t="str">
        <f>'②申請・実績一覧（R7.1～R7.3版） '!Q21</f>
        <v/>
      </c>
      <c r="AM21" s="94">
        <f>'②申請・実績一覧（R7.1～R7.3版） '!R21</f>
        <v>0</v>
      </c>
    </row>
    <row r="22" spans="2:39" s="95" customFormat="1" ht="21.6" customHeight="1">
      <c r="B22" s="101" t="str">
        <f t="shared" ref="B22:P34" ca="1" si="4">IF($AC22=0,"",INDIRECT("①申請書兼請求書!"&amp;B$3))</f>
        <v/>
      </c>
      <c r="C22" s="93" t="str">
        <f t="shared" ca="1" si="4"/>
        <v/>
      </c>
      <c r="D22" s="93" t="str">
        <f t="shared" ca="1" si="4"/>
        <v/>
      </c>
      <c r="E22" s="93" t="str">
        <f t="shared" ca="1" si="4"/>
        <v/>
      </c>
      <c r="F22" s="93" t="str">
        <f t="shared" ca="1" si="4"/>
        <v/>
      </c>
      <c r="G22" s="93" t="str">
        <f t="shared" ca="1" si="4"/>
        <v/>
      </c>
      <c r="H22" s="93" t="str">
        <f t="shared" ca="1" si="4"/>
        <v/>
      </c>
      <c r="I22" s="93" t="str">
        <f t="shared" ca="1" si="4"/>
        <v/>
      </c>
      <c r="J22" s="93" t="str">
        <f t="shared" ca="1" si="4"/>
        <v/>
      </c>
      <c r="K22" s="93" t="str">
        <f t="shared" ca="1" si="4"/>
        <v/>
      </c>
      <c r="L22" s="93" t="str">
        <f t="shared" ca="1" si="4"/>
        <v/>
      </c>
      <c r="M22" s="93" t="str">
        <f t="shared" ca="1" si="4"/>
        <v/>
      </c>
      <c r="N22" s="93" t="str">
        <f t="shared" ca="1" si="4"/>
        <v/>
      </c>
      <c r="O22" s="102" t="str">
        <f t="shared" ca="1" si="4"/>
        <v/>
      </c>
      <c r="P22" s="93" t="str">
        <f t="shared" ca="1" si="4"/>
        <v/>
      </c>
      <c r="Q22" s="93" t="str">
        <f t="shared" ca="1" si="3"/>
        <v/>
      </c>
      <c r="R22" s="93" t="str">
        <f t="shared" ca="1" si="2"/>
        <v/>
      </c>
      <c r="S22" s="93" t="str">
        <f t="shared" ca="1" si="2"/>
        <v/>
      </c>
      <c r="T22" s="93" t="str">
        <f t="shared" ca="1" si="2"/>
        <v/>
      </c>
      <c r="U22" s="103" t="str">
        <f t="shared" ca="1" si="2"/>
        <v/>
      </c>
      <c r="V22" s="93" t="str">
        <f t="shared" ca="1" si="2"/>
        <v/>
      </c>
      <c r="W22" s="93" t="str">
        <f t="shared" ca="1" si="2"/>
        <v/>
      </c>
      <c r="X22" s="93" t="str">
        <f t="shared" ca="1" si="2"/>
        <v/>
      </c>
      <c r="Y22" s="93" t="str">
        <f t="shared" ca="1" si="2"/>
        <v/>
      </c>
      <c r="Z22" s="96"/>
      <c r="AA22" s="94">
        <f>'②申請・実績一覧（R7.1～R7.3版） '!B22</f>
        <v>18</v>
      </c>
      <c r="AB22" s="94">
        <f>'②申請・実績一覧（R7.1～R7.3版） '!C22</f>
        <v>0</v>
      </c>
      <c r="AC22" s="94">
        <f>'②申請・実績一覧（R7.1～R7.3版） '!D22</f>
        <v>0</v>
      </c>
      <c r="AD22" s="94">
        <f>'②申請・実績一覧（R7.1～R7.3版） '!E22</f>
        <v>0</v>
      </c>
      <c r="AE22" s="94">
        <f>'②申請・実績一覧（R7.1～R7.3版） '!F22</f>
        <v>0</v>
      </c>
      <c r="AF22" s="94">
        <f>'②申請・実績一覧（R7.1～R7.3版） '!G22</f>
        <v>0</v>
      </c>
      <c r="AG22" s="94">
        <f>'②申請・実績一覧（R7.1～R7.3版） '!H22</f>
        <v>0</v>
      </c>
      <c r="AH22" s="94">
        <f>'②申請・実績一覧（R7.1～R7.3版） '!I22</f>
        <v>0</v>
      </c>
      <c r="AI22" s="94">
        <f>'②申請・実績一覧（R7.1～R7.3版） '!J22</f>
        <v>0</v>
      </c>
      <c r="AJ22" s="102">
        <f>'②申請・実績一覧（R7.1～R7.3版） '!O22</f>
        <v>0</v>
      </c>
      <c r="AK22" s="94">
        <f>'②申請・実績一覧（R7.1～R7.3版） '!P22</f>
        <v>0</v>
      </c>
      <c r="AL22" s="94" t="str">
        <f>'②申請・実績一覧（R7.1～R7.3版） '!Q22</f>
        <v/>
      </c>
      <c r="AM22" s="94">
        <f>'②申請・実績一覧（R7.1～R7.3版） '!R22</f>
        <v>0</v>
      </c>
    </row>
    <row r="23" spans="2:39" s="95" customFormat="1" ht="21.6" customHeight="1">
      <c r="B23" s="101" t="str">
        <f t="shared" ca="1" si="4"/>
        <v/>
      </c>
      <c r="C23" s="93" t="str">
        <f t="shared" ca="1" si="4"/>
        <v/>
      </c>
      <c r="D23" s="93" t="str">
        <f t="shared" ca="1" si="4"/>
        <v/>
      </c>
      <c r="E23" s="93" t="str">
        <f t="shared" ca="1" si="4"/>
        <v/>
      </c>
      <c r="F23" s="93" t="str">
        <f t="shared" ca="1" si="4"/>
        <v/>
      </c>
      <c r="G23" s="93" t="str">
        <f t="shared" ca="1" si="4"/>
        <v/>
      </c>
      <c r="H23" s="93" t="str">
        <f t="shared" ca="1" si="4"/>
        <v/>
      </c>
      <c r="I23" s="93" t="str">
        <f t="shared" ca="1" si="4"/>
        <v/>
      </c>
      <c r="J23" s="93" t="str">
        <f t="shared" ca="1" si="4"/>
        <v/>
      </c>
      <c r="K23" s="93" t="str">
        <f t="shared" ca="1" si="4"/>
        <v/>
      </c>
      <c r="L23" s="93" t="str">
        <f t="shared" ca="1" si="4"/>
        <v/>
      </c>
      <c r="M23" s="93" t="str">
        <f t="shared" ca="1" si="4"/>
        <v/>
      </c>
      <c r="N23" s="93" t="str">
        <f t="shared" ca="1" si="4"/>
        <v/>
      </c>
      <c r="O23" s="102" t="str">
        <f t="shared" ca="1" si="4"/>
        <v/>
      </c>
      <c r="P23" s="93" t="str">
        <f t="shared" ca="1" si="4"/>
        <v/>
      </c>
      <c r="Q23" s="93" t="str">
        <f t="shared" ca="1" si="3"/>
        <v/>
      </c>
      <c r="R23" s="93" t="str">
        <f t="shared" ca="1" si="2"/>
        <v/>
      </c>
      <c r="S23" s="93" t="str">
        <f t="shared" ca="1" si="2"/>
        <v/>
      </c>
      <c r="T23" s="93" t="str">
        <f t="shared" ca="1" si="2"/>
        <v/>
      </c>
      <c r="U23" s="103" t="str">
        <f t="shared" ca="1" si="2"/>
        <v/>
      </c>
      <c r="V23" s="93" t="str">
        <f t="shared" ca="1" si="2"/>
        <v/>
      </c>
      <c r="W23" s="93" t="str">
        <f t="shared" ca="1" si="2"/>
        <v/>
      </c>
      <c r="X23" s="93" t="str">
        <f t="shared" ca="1" si="2"/>
        <v/>
      </c>
      <c r="Y23" s="93" t="str">
        <f t="shared" ca="1" si="2"/>
        <v/>
      </c>
      <c r="Z23" s="96"/>
      <c r="AA23" s="94">
        <f>'②申請・実績一覧（R7.1～R7.3版） '!B23</f>
        <v>19</v>
      </c>
      <c r="AB23" s="94">
        <f>'②申請・実績一覧（R7.1～R7.3版） '!C23</f>
        <v>0</v>
      </c>
      <c r="AC23" s="94">
        <f>'②申請・実績一覧（R7.1～R7.3版） '!D23</f>
        <v>0</v>
      </c>
      <c r="AD23" s="94">
        <f>'②申請・実績一覧（R7.1～R7.3版） '!E23</f>
        <v>0</v>
      </c>
      <c r="AE23" s="94">
        <f>'②申請・実績一覧（R7.1～R7.3版） '!F23</f>
        <v>0</v>
      </c>
      <c r="AF23" s="94">
        <f>'②申請・実績一覧（R7.1～R7.3版） '!G23</f>
        <v>0</v>
      </c>
      <c r="AG23" s="94">
        <f>'②申請・実績一覧（R7.1～R7.3版） '!H23</f>
        <v>0</v>
      </c>
      <c r="AH23" s="94">
        <f>'②申請・実績一覧（R7.1～R7.3版） '!I23</f>
        <v>0</v>
      </c>
      <c r="AI23" s="94">
        <f>'②申請・実績一覧（R7.1～R7.3版） '!J23</f>
        <v>0</v>
      </c>
      <c r="AJ23" s="102">
        <f>'②申請・実績一覧（R7.1～R7.3版） '!O23</f>
        <v>0</v>
      </c>
      <c r="AK23" s="94">
        <f>'②申請・実績一覧（R7.1～R7.3版） '!P23</f>
        <v>0</v>
      </c>
      <c r="AL23" s="94" t="str">
        <f>'②申請・実績一覧（R7.1～R7.3版） '!Q23</f>
        <v/>
      </c>
      <c r="AM23" s="94">
        <f>'②申請・実績一覧（R7.1～R7.3版） '!R23</f>
        <v>0</v>
      </c>
    </row>
    <row r="24" spans="2:39" s="95" customFormat="1" ht="21.6" customHeight="1">
      <c r="B24" s="101" t="str">
        <f t="shared" ca="1" si="4"/>
        <v/>
      </c>
      <c r="C24" s="93" t="str">
        <f t="shared" ca="1" si="4"/>
        <v/>
      </c>
      <c r="D24" s="93" t="str">
        <f t="shared" ca="1" si="4"/>
        <v/>
      </c>
      <c r="E24" s="93" t="str">
        <f t="shared" ca="1" si="4"/>
        <v/>
      </c>
      <c r="F24" s="93" t="str">
        <f t="shared" ca="1" si="4"/>
        <v/>
      </c>
      <c r="G24" s="93" t="str">
        <f t="shared" ca="1" si="4"/>
        <v/>
      </c>
      <c r="H24" s="93" t="str">
        <f t="shared" ca="1" si="4"/>
        <v/>
      </c>
      <c r="I24" s="93" t="str">
        <f t="shared" ca="1" si="4"/>
        <v/>
      </c>
      <c r="J24" s="93" t="str">
        <f t="shared" ca="1" si="4"/>
        <v/>
      </c>
      <c r="K24" s="93" t="str">
        <f t="shared" ca="1" si="4"/>
        <v/>
      </c>
      <c r="L24" s="93" t="str">
        <f t="shared" ca="1" si="4"/>
        <v/>
      </c>
      <c r="M24" s="93" t="str">
        <f t="shared" ca="1" si="4"/>
        <v/>
      </c>
      <c r="N24" s="93" t="str">
        <f t="shared" ca="1" si="4"/>
        <v/>
      </c>
      <c r="O24" s="102" t="str">
        <f t="shared" ca="1" si="4"/>
        <v/>
      </c>
      <c r="P24" s="93" t="str">
        <f t="shared" ca="1" si="4"/>
        <v/>
      </c>
      <c r="Q24" s="93" t="str">
        <f t="shared" ca="1" si="3"/>
        <v/>
      </c>
      <c r="R24" s="93" t="str">
        <f t="shared" ca="1" si="2"/>
        <v/>
      </c>
      <c r="S24" s="93" t="str">
        <f t="shared" ca="1" si="2"/>
        <v/>
      </c>
      <c r="T24" s="93" t="str">
        <f t="shared" ca="1" si="2"/>
        <v/>
      </c>
      <c r="U24" s="103" t="str">
        <f t="shared" ca="1" si="2"/>
        <v/>
      </c>
      <c r="V24" s="93" t="str">
        <f t="shared" ca="1" si="2"/>
        <v/>
      </c>
      <c r="W24" s="93" t="str">
        <f t="shared" ca="1" si="2"/>
        <v/>
      </c>
      <c r="X24" s="93" t="str">
        <f t="shared" ca="1" si="2"/>
        <v/>
      </c>
      <c r="Y24" s="93" t="str">
        <f t="shared" ca="1" si="2"/>
        <v/>
      </c>
      <c r="Z24" s="96"/>
      <c r="AA24" s="94">
        <f>'②申請・実績一覧（R7.1～R7.3版） '!B24</f>
        <v>20</v>
      </c>
      <c r="AB24" s="94">
        <f>'②申請・実績一覧（R7.1～R7.3版） '!C24</f>
        <v>0</v>
      </c>
      <c r="AC24" s="94">
        <f>'②申請・実績一覧（R7.1～R7.3版） '!D24</f>
        <v>0</v>
      </c>
      <c r="AD24" s="94">
        <f>'②申請・実績一覧（R7.1～R7.3版） '!E24</f>
        <v>0</v>
      </c>
      <c r="AE24" s="94">
        <f>'②申請・実績一覧（R7.1～R7.3版） '!F24</f>
        <v>0</v>
      </c>
      <c r="AF24" s="94">
        <f>'②申請・実績一覧（R7.1～R7.3版） '!G24</f>
        <v>0</v>
      </c>
      <c r="AG24" s="94">
        <f>'②申請・実績一覧（R7.1～R7.3版） '!H24</f>
        <v>0</v>
      </c>
      <c r="AH24" s="94">
        <f>'②申請・実績一覧（R7.1～R7.3版） '!I24</f>
        <v>0</v>
      </c>
      <c r="AI24" s="94">
        <f>'②申請・実績一覧（R7.1～R7.3版） '!J24</f>
        <v>0</v>
      </c>
      <c r="AJ24" s="102">
        <f>'②申請・実績一覧（R7.1～R7.3版） '!O24</f>
        <v>0</v>
      </c>
      <c r="AK24" s="94">
        <f>'②申請・実績一覧（R7.1～R7.3版） '!P24</f>
        <v>0</v>
      </c>
      <c r="AL24" s="94" t="str">
        <f>'②申請・実績一覧（R7.1～R7.3版） '!Q24</f>
        <v/>
      </c>
      <c r="AM24" s="94">
        <f>'②申請・実績一覧（R7.1～R7.3版） '!R24</f>
        <v>0</v>
      </c>
    </row>
    <row r="25" spans="2:39" s="95" customFormat="1" ht="21.6" customHeight="1">
      <c r="B25" s="101" t="str">
        <f t="shared" ca="1" si="4"/>
        <v/>
      </c>
      <c r="C25" s="93" t="str">
        <f t="shared" ca="1" si="4"/>
        <v/>
      </c>
      <c r="D25" s="93" t="str">
        <f t="shared" ca="1" si="4"/>
        <v/>
      </c>
      <c r="E25" s="93" t="str">
        <f t="shared" ca="1" si="4"/>
        <v/>
      </c>
      <c r="F25" s="93" t="str">
        <f t="shared" ca="1" si="4"/>
        <v/>
      </c>
      <c r="G25" s="93" t="str">
        <f t="shared" ca="1" si="4"/>
        <v/>
      </c>
      <c r="H25" s="93" t="str">
        <f t="shared" ca="1" si="4"/>
        <v/>
      </c>
      <c r="I25" s="93" t="str">
        <f t="shared" ca="1" si="4"/>
        <v/>
      </c>
      <c r="J25" s="93" t="str">
        <f t="shared" ca="1" si="4"/>
        <v/>
      </c>
      <c r="K25" s="93" t="str">
        <f t="shared" ca="1" si="4"/>
        <v/>
      </c>
      <c r="L25" s="93" t="str">
        <f t="shared" ca="1" si="4"/>
        <v/>
      </c>
      <c r="M25" s="93" t="str">
        <f t="shared" ca="1" si="4"/>
        <v/>
      </c>
      <c r="N25" s="93" t="str">
        <f t="shared" ca="1" si="4"/>
        <v/>
      </c>
      <c r="O25" s="102" t="str">
        <f t="shared" ca="1" si="4"/>
        <v/>
      </c>
      <c r="P25" s="93" t="str">
        <f t="shared" ca="1" si="4"/>
        <v/>
      </c>
      <c r="Q25" s="93" t="str">
        <f t="shared" ca="1" si="3"/>
        <v/>
      </c>
      <c r="R25" s="93" t="str">
        <f t="shared" ca="1" si="2"/>
        <v/>
      </c>
      <c r="S25" s="93" t="str">
        <f t="shared" ca="1" si="2"/>
        <v/>
      </c>
      <c r="T25" s="93" t="str">
        <f t="shared" ca="1" si="2"/>
        <v/>
      </c>
      <c r="U25" s="103" t="str">
        <f t="shared" ca="1" si="2"/>
        <v/>
      </c>
      <c r="V25" s="93" t="str">
        <f t="shared" ca="1" si="2"/>
        <v/>
      </c>
      <c r="W25" s="93" t="str">
        <f t="shared" ca="1" si="2"/>
        <v/>
      </c>
      <c r="X25" s="93" t="str">
        <f t="shared" ca="1" si="2"/>
        <v/>
      </c>
      <c r="Y25" s="93" t="str">
        <f t="shared" ca="1" si="2"/>
        <v/>
      </c>
      <c r="Z25" s="96"/>
      <c r="AA25" s="94">
        <f>'②申請・実績一覧（R7.1～R7.3版） '!B25</f>
        <v>21</v>
      </c>
      <c r="AB25" s="94">
        <f>'②申請・実績一覧（R7.1～R7.3版） '!C25</f>
        <v>0</v>
      </c>
      <c r="AC25" s="94">
        <f>'②申請・実績一覧（R7.1～R7.3版） '!D25</f>
        <v>0</v>
      </c>
      <c r="AD25" s="94">
        <f>'②申請・実績一覧（R7.1～R7.3版） '!E25</f>
        <v>0</v>
      </c>
      <c r="AE25" s="94">
        <f>'②申請・実績一覧（R7.1～R7.3版） '!F25</f>
        <v>0</v>
      </c>
      <c r="AF25" s="94">
        <f>'②申請・実績一覧（R7.1～R7.3版） '!G25</f>
        <v>0</v>
      </c>
      <c r="AG25" s="94">
        <f>'②申請・実績一覧（R7.1～R7.3版） '!H25</f>
        <v>0</v>
      </c>
      <c r="AH25" s="94">
        <f>'②申請・実績一覧（R7.1～R7.3版） '!I25</f>
        <v>0</v>
      </c>
      <c r="AI25" s="94">
        <f>'②申請・実績一覧（R7.1～R7.3版） '!J25</f>
        <v>0</v>
      </c>
      <c r="AJ25" s="102" t="str">
        <f>'②申請・実績一覧（R7.1～R7.3版） '!O25</f>
        <v/>
      </c>
      <c r="AK25" s="94">
        <f>'②申請・実績一覧（R7.1～R7.3版） '!P25</f>
        <v>0</v>
      </c>
      <c r="AL25" s="94" t="e">
        <f>'②申請・実績一覧（R7.1～R7.3版） '!Q25</f>
        <v>#REF!</v>
      </c>
      <c r="AM25" s="94">
        <f>'②申請・実績一覧（R7.1～R7.3版） '!R25</f>
        <v>0</v>
      </c>
    </row>
    <row r="26" spans="2:39" s="95" customFormat="1" ht="21.6" customHeight="1">
      <c r="B26" s="101" t="str">
        <f t="shared" ca="1" si="4"/>
        <v/>
      </c>
      <c r="C26" s="93" t="str">
        <f t="shared" ca="1" si="4"/>
        <v/>
      </c>
      <c r="D26" s="93" t="str">
        <f t="shared" ca="1" si="4"/>
        <v/>
      </c>
      <c r="E26" s="93" t="str">
        <f t="shared" ca="1" si="4"/>
        <v/>
      </c>
      <c r="F26" s="93" t="str">
        <f t="shared" ca="1" si="4"/>
        <v/>
      </c>
      <c r="G26" s="93" t="str">
        <f t="shared" ca="1" si="4"/>
        <v/>
      </c>
      <c r="H26" s="93" t="str">
        <f t="shared" ca="1" si="4"/>
        <v/>
      </c>
      <c r="I26" s="93" t="str">
        <f t="shared" ca="1" si="4"/>
        <v/>
      </c>
      <c r="J26" s="93" t="str">
        <f t="shared" ca="1" si="4"/>
        <v/>
      </c>
      <c r="K26" s="93" t="str">
        <f t="shared" ca="1" si="4"/>
        <v/>
      </c>
      <c r="L26" s="93" t="str">
        <f t="shared" ca="1" si="4"/>
        <v/>
      </c>
      <c r="M26" s="93" t="str">
        <f t="shared" ca="1" si="4"/>
        <v/>
      </c>
      <c r="N26" s="93" t="str">
        <f t="shared" ca="1" si="4"/>
        <v/>
      </c>
      <c r="O26" s="102" t="str">
        <f t="shared" ca="1" si="4"/>
        <v/>
      </c>
      <c r="P26" s="93" t="str">
        <f t="shared" ca="1" si="4"/>
        <v/>
      </c>
      <c r="Q26" s="93" t="str">
        <f t="shared" ca="1" si="3"/>
        <v/>
      </c>
      <c r="R26" s="93" t="str">
        <f t="shared" ca="1" si="2"/>
        <v/>
      </c>
      <c r="S26" s="93" t="str">
        <f t="shared" ca="1" si="2"/>
        <v/>
      </c>
      <c r="T26" s="93" t="str">
        <f t="shared" ca="1" si="2"/>
        <v/>
      </c>
      <c r="U26" s="103" t="str">
        <f t="shared" ca="1" si="2"/>
        <v/>
      </c>
      <c r="V26" s="93" t="str">
        <f t="shared" ca="1" si="2"/>
        <v/>
      </c>
      <c r="W26" s="93" t="str">
        <f t="shared" ca="1" si="2"/>
        <v/>
      </c>
      <c r="X26" s="93" t="str">
        <f t="shared" ca="1" si="2"/>
        <v/>
      </c>
      <c r="Y26" s="93" t="str">
        <f t="shared" ca="1" si="2"/>
        <v/>
      </c>
      <c r="Z26" s="96"/>
      <c r="AA26" s="94">
        <f>'②申請・実績一覧（R7.1～R7.3版） '!B26</f>
        <v>22</v>
      </c>
      <c r="AB26" s="94">
        <f>'②申請・実績一覧（R7.1～R7.3版） '!C26</f>
        <v>0</v>
      </c>
      <c r="AC26" s="94">
        <f>'②申請・実績一覧（R7.1～R7.3版） '!D26</f>
        <v>0</v>
      </c>
      <c r="AD26" s="94">
        <f>'②申請・実績一覧（R7.1～R7.3版） '!E26</f>
        <v>0</v>
      </c>
      <c r="AE26" s="94">
        <f>'②申請・実績一覧（R7.1～R7.3版） '!F26</f>
        <v>0</v>
      </c>
      <c r="AF26" s="94">
        <f>'②申請・実績一覧（R7.1～R7.3版） '!G26</f>
        <v>0</v>
      </c>
      <c r="AG26" s="94">
        <f>'②申請・実績一覧（R7.1～R7.3版） '!H26</f>
        <v>0</v>
      </c>
      <c r="AH26" s="94">
        <f>'②申請・実績一覧（R7.1～R7.3版） '!I26</f>
        <v>0</v>
      </c>
      <c r="AI26" s="94">
        <f>'②申請・実績一覧（R7.1～R7.3版） '!J26</f>
        <v>0</v>
      </c>
      <c r="AJ26" s="102" t="str">
        <f>'②申請・実績一覧（R7.1～R7.3版） '!O26</f>
        <v/>
      </c>
      <c r="AK26" s="94">
        <f>'②申請・実績一覧（R7.1～R7.3版） '!P26</f>
        <v>0</v>
      </c>
      <c r="AL26" s="94" t="e">
        <f>'②申請・実績一覧（R7.1～R7.3版） '!Q26</f>
        <v>#REF!</v>
      </c>
      <c r="AM26" s="94">
        <f>'②申請・実績一覧（R7.1～R7.3版） '!R26</f>
        <v>0</v>
      </c>
    </row>
    <row r="27" spans="2:39" s="95" customFormat="1" ht="21.6" customHeight="1">
      <c r="B27" s="101" t="str">
        <f t="shared" ca="1" si="4"/>
        <v/>
      </c>
      <c r="C27" s="93" t="str">
        <f t="shared" ca="1" si="4"/>
        <v/>
      </c>
      <c r="D27" s="93" t="str">
        <f t="shared" ca="1" si="4"/>
        <v/>
      </c>
      <c r="E27" s="93" t="str">
        <f t="shared" ca="1" si="4"/>
        <v/>
      </c>
      <c r="F27" s="93" t="str">
        <f t="shared" ca="1" si="4"/>
        <v/>
      </c>
      <c r="G27" s="93" t="str">
        <f t="shared" ca="1" si="4"/>
        <v/>
      </c>
      <c r="H27" s="93" t="str">
        <f t="shared" ca="1" si="4"/>
        <v/>
      </c>
      <c r="I27" s="93" t="str">
        <f t="shared" ca="1" si="4"/>
        <v/>
      </c>
      <c r="J27" s="93" t="str">
        <f t="shared" ca="1" si="4"/>
        <v/>
      </c>
      <c r="K27" s="93" t="str">
        <f t="shared" ca="1" si="4"/>
        <v/>
      </c>
      <c r="L27" s="93" t="str">
        <f t="shared" ca="1" si="4"/>
        <v/>
      </c>
      <c r="M27" s="93" t="str">
        <f t="shared" ca="1" si="4"/>
        <v/>
      </c>
      <c r="N27" s="93" t="str">
        <f t="shared" ca="1" si="4"/>
        <v/>
      </c>
      <c r="O27" s="102" t="str">
        <f t="shared" ca="1" si="4"/>
        <v/>
      </c>
      <c r="P27" s="93" t="str">
        <f t="shared" ca="1" si="4"/>
        <v/>
      </c>
      <c r="Q27" s="93" t="str">
        <f t="shared" ca="1" si="3"/>
        <v/>
      </c>
      <c r="R27" s="93" t="str">
        <f t="shared" ca="1" si="2"/>
        <v/>
      </c>
      <c r="S27" s="93" t="str">
        <f t="shared" ca="1" si="2"/>
        <v/>
      </c>
      <c r="T27" s="93" t="str">
        <f t="shared" ca="1" si="2"/>
        <v/>
      </c>
      <c r="U27" s="103" t="str">
        <f t="shared" ca="1" si="2"/>
        <v/>
      </c>
      <c r="V27" s="93" t="str">
        <f t="shared" ca="1" si="2"/>
        <v/>
      </c>
      <c r="W27" s="93" t="str">
        <f t="shared" ca="1" si="2"/>
        <v/>
      </c>
      <c r="X27" s="93" t="str">
        <f t="shared" ca="1" si="2"/>
        <v/>
      </c>
      <c r="Y27" s="93" t="str">
        <f t="shared" ca="1" si="2"/>
        <v/>
      </c>
      <c r="Z27" s="96"/>
      <c r="AA27" s="94">
        <f>'②申請・実績一覧（R7.1～R7.3版） '!B27</f>
        <v>23</v>
      </c>
      <c r="AB27" s="94">
        <f>'②申請・実績一覧（R7.1～R7.3版） '!C27</f>
        <v>0</v>
      </c>
      <c r="AC27" s="94">
        <f>'②申請・実績一覧（R7.1～R7.3版） '!D27</f>
        <v>0</v>
      </c>
      <c r="AD27" s="94">
        <f>'②申請・実績一覧（R7.1～R7.3版） '!E27</f>
        <v>0</v>
      </c>
      <c r="AE27" s="94">
        <f>'②申請・実績一覧（R7.1～R7.3版） '!F27</f>
        <v>0</v>
      </c>
      <c r="AF27" s="94">
        <f>'②申請・実績一覧（R7.1～R7.3版） '!G27</f>
        <v>0</v>
      </c>
      <c r="AG27" s="94">
        <f>'②申請・実績一覧（R7.1～R7.3版） '!H27</f>
        <v>0</v>
      </c>
      <c r="AH27" s="94">
        <f>'②申請・実績一覧（R7.1～R7.3版） '!I27</f>
        <v>0</v>
      </c>
      <c r="AI27" s="94">
        <f>'②申請・実績一覧（R7.1～R7.3版） '!J27</f>
        <v>0</v>
      </c>
      <c r="AJ27" s="102" t="str">
        <f>'②申請・実績一覧（R7.1～R7.3版） '!O27</f>
        <v/>
      </c>
      <c r="AK27" s="94">
        <f>'②申請・実績一覧（R7.1～R7.3版） '!P27</f>
        <v>0</v>
      </c>
      <c r="AL27" s="94" t="e">
        <f>'②申請・実績一覧（R7.1～R7.3版） '!Q27</f>
        <v>#REF!</v>
      </c>
      <c r="AM27" s="94">
        <f>'②申請・実績一覧（R7.1～R7.3版） '!R27</f>
        <v>0</v>
      </c>
    </row>
    <row r="28" spans="2:39" s="95" customFormat="1" ht="21.6" customHeight="1">
      <c r="B28" s="101" t="str">
        <f t="shared" ca="1" si="4"/>
        <v/>
      </c>
      <c r="C28" s="93" t="str">
        <f t="shared" ca="1" si="4"/>
        <v/>
      </c>
      <c r="D28" s="93" t="str">
        <f t="shared" ca="1" si="4"/>
        <v/>
      </c>
      <c r="E28" s="93" t="str">
        <f t="shared" ca="1" si="4"/>
        <v/>
      </c>
      <c r="F28" s="93" t="str">
        <f t="shared" ca="1" si="4"/>
        <v/>
      </c>
      <c r="G28" s="93" t="str">
        <f t="shared" ca="1" si="4"/>
        <v/>
      </c>
      <c r="H28" s="93" t="str">
        <f t="shared" ca="1" si="4"/>
        <v/>
      </c>
      <c r="I28" s="93" t="str">
        <f t="shared" ca="1" si="4"/>
        <v/>
      </c>
      <c r="J28" s="93" t="str">
        <f t="shared" ca="1" si="4"/>
        <v/>
      </c>
      <c r="K28" s="93" t="str">
        <f t="shared" ca="1" si="4"/>
        <v/>
      </c>
      <c r="L28" s="93" t="str">
        <f t="shared" ca="1" si="4"/>
        <v/>
      </c>
      <c r="M28" s="93" t="str">
        <f t="shared" ca="1" si="4"/>
        <v/>
      </c>
      <c r="N28" s="93" t="str">
        <f t="shared" ca="1" si="4"/>
        <v/>
      </c>
      <c r="O28" s="102" t="str">
        <f t="shared" ca="1" si="4"/>
        <v/>
      </c>
      <c r="P28" s="93" t="str">
        <f t="shared" ca="1" si="4"/>
        <v/>
      </c>
      <c r="Q28" s="93" t="str">
        <f t="shared" ca="1" si="3"/>
        <v/>
      </c>
      <c r="R28" s="93" t="str">
        <f t="shared" ca="1" si="2"/>
        <v/>
      </c>
      <c r="S28" s="93" t="str">
        <f t="shared" ca="1" si="2"/>
        <v/>
      </c>
      <c r="T28" s="93" t="str">
        <f t="shared" ca="1" si="2"/>
        <v/>
      </c>
      <c r="U28" s="103" t="str">
        <f t="shared" ca="1" si="2"/>
        <v/>
      </c>
      <c r="V28" s="93" t="str">
        <f t="shared" ca="1" si="2"/>
        <v/>
      </c>
      <c r="W28" s="93" t="str">
        <f t="shared" ca="1" si="2"/>
        <v/>
      </c>
      <c r="X28" s="93" t="str">
        <f t="shared" ca="1" si="2"/>
        <v/>
      </c>
      <c r="Y28" s="93" t="str">
        <f t="shared" ca="1" si="2"/>
        <v/>
      </c>
      <c r="Z28" s="96"/>
      <c r="AA28" s="94">
        <f>'②申請・実績一覧（R7.1～R7.3版） '!B28</f>
        <v>24</v>
      </c>
      <c r="AB28" s="94">
        <f>'②申請・実績一覧（R7.1～R7.3版） '!C28</f>
        <v>0</v>
      </c>
      <c r="AC28" s="94">
        <f>'②申請・実績一覧（R7.1～R7.3版） '!D28</f>
        <v>0</v>
      </c>
      <c r="AD28" s="94">
        <f>'②申請・実績一覧（R7.1～R7.3版） '!E28</f>
        <v>0</v>
      </c>
      <c r="AE28" s="94">
        <f>'②申請・実績一覧（R7.1～R7.3版） '!F28</f>
        <v>0</v>
      </c>
      <c r="AF28" s="94">
        <f>'②申請・実績一覧（R7.1～R7.3版） '!G28</f>
        <v>0</v>
      </c>
      <c r="AG28" s="94">
        <f>'②申請・実績一覧（R7.1～R7.3版） '!H28</f>
        <v>0</v>
      </c>
      <c r="AH28" s="94">
        <f>'②申請・実績一覧（R7.1～R7.3版） '!I28</f>
        <v>0</v>
      </c>
      <c r="AI28" s="94">
        <f>'②申請・実績一覧（R7.1～R7.3版） '!J28</f>
        <v>0</v>
      </c>
      <c r="AJ28" s="102" t="str">
        <f>'②申請・実績一覧（R7.1～R7.3版） '!O28</f>
        <v/>
      </c>
      <c r="AK28" s="94">
        <f>'②申請・実績一覧（R7.1～R7.3版） '!P28</f>
        <v>0</v>
      </c>
      <c r="AL28" s="94" t="e">
        <f>'②申請・実績一覧（R7.1～R7.3版） '!Q28</f>
        <v>#REF!</v>
      </c>
      <c r="AM28" s="94">
        <f>'②申請・実績一覧（R7.1～R7.3版） '!R28</f>
        <v>0</v>
      </c>
    </row>
    <row r="29" spans="2:39" s="95" customFormat="1" ht="21.6" customHeight="1">
      <c r="B29" s="101" t="str">
        <f t="shared" ca="1" si="4"/>
        <v/>
      </c>
      <c r="C29" s="93" t="str">
        <f t="shared" ca="1" si="4"/>
        <v/>
      </c>
      <c r="D29" s="93" t="str">
        <f t="shared" ca="1" si="4"/>
        <v/>
      </c>
      <c r="E29" s="93" t="str">
        <f t="shared" ca="1" si="4"/>
        <v/>
      </c>
      <c r="F29" s="93" t="str">
        <f t="shared" ca="1" si="4"/>
        <v/>
      </c>
      <c r="G29" s="93" t="str">
        <f t="shared" ca="1" si="4"/>
        <v/>
      </c>
      <c r="H29" s="93" t="str">
        <f t="shared" ca="1" si="4"/>
        <v/>
      </c>
      <c r="I29" s="93" t="str">
        <f t="shared" ca="1" si="4"/>
        <v/>
      </c>
      <c r="J29" s="93" t="str">
        <f t="shared" ca="1" si="4"/>
        <v/>
      </c>
      <c r="K29" s="93" t="str">
        <f t="shared" ca="1" si="4"/>
        <v/>
      </c>
      <c r="L29" s="93" t="str">
        <f t="shared" ca="1" si="4"/>
        <v/>
      </c>
      <c r="M29" s="93" t="str">
        <f t="shared" ca="1" si="4"/>
        <v/>
      </c>
      <c r="N29" s="93" t="str">
        <f t="shared" ca="1" si="4"/>
        <v/>
      </c>
      <c r="O29" s="102" t="str">
        <f t="shared" ca="1" si="4"/>
        <v/>
      </c>
      <c r="P29" s="93" t="str">
        <f t="shared" ca="1" si="4"/>
        <v/>
      </c>
      <c r="Q29" s="93" t="str">
        <f t="shared" ca="1" si="3"/>
        <v/>
      </c>
      <c r="R29" s="93" t="str">
        <f t="shared" ca="1" si="2"/>
        <v/>
      </c>
      <c r="S29" s="93" t="str">
        <f t="shared" ca="1" si="2"/>
        <v/>
      </c>
      <c r="T29" s="93" t="str">
        <f t="shared" ca="1" si="2"/>
        <v/>
      </c>
      <c r="U29" s="103" t="str">
        <f t="shared" ca="1" si="2"/>
        <v/>
      </c>
      <c r="V29" s="93" t="str">
        <f t="shared" ca="1" si="2"/>
        <v/>
      </c>
      <c r="W29" s="93" t="str">
        <f t="shared" ca="1" si="2"/>
        <v/>
      </c>
      <c r="X29" s="93" t="str">
        <f t="shared" ca="1" si="2"/>
        <v/>
      </c>
      <c r="Y29" s="93" t="str">
        <f t="shared" ca="1" si="2"/>
        <v/>
      </c>
      <c r="Z29" s="96"/>
      <c r="AA29" s="94">
        <f>'②申請・実績一覧（R7.1～R7.3版） '!B29</f>
        <v>25</v>
      </c>
      <c r="AB29" s="94">
        <f>'②申請・実績一覧（R7.1～R7.3版） '!C29</f>
        <v>0</v>
      </c>
      <c r="AC29" s="94">
        <f>'②申請・実績一覧（R7.1～R7.3版） '!D29</f>
        <v>0</v>
      </c>
      <c r="AD29" s="94">
        <f>'②申請・実績一覧（R7.1～R7.3版） '!E29</f>
        <v>0</v>
      </c>
      <c r="AE29" s="94">
        <f>'②申請・実績一覧（R7.1～R7.3版） '!F29</f>
        <v>0</v>
      </c>
      <c r="AF29" s="94">
        <f>'②申請・実績一覧（R7.1～R7.3版） '!G29</f>
        <v>0</v>
      </c>
      <c r="AG29" s="94">
        <f>'②申請・実績一覧（R7.1～R7.3版） '!H29</f>
        <v>0</v>
      </c>
      <c r="AH29" s="94">
        <f>'②申請・実績一覧（R7.1～R7.3版） '!I29</f>
        <v>0</v>
      </c>
      <c r="AI29" s="94">
        <f>'②申請・実績一覧（R7.1～R7.3版） '!J29</f>
        <v>0</v>
      </c>
      <c r="AJ29" s="102" t="str">
        <f>'②申請・実績一覧（R7.1～R7.3版） '!O29</f>
        <v/>
      </c>
      <c r="AK29" s="94">
        <f>'②申請・実績一覧（R7.1～R7.3版） '!P29</f>
        <v>0</v>
      </c>
      <c r="AL29" s="94" t="e">
        <f>'②申請・実績一覧（R7.1～R7.3版） '!Q29</f>
        <v>#REF!</v>
      </c>
      <c r="AM29" s="94">
        <f>'②申請・実績一覧（R7.1～R7.3版） '!R29</f>
        <v>0</v>
      </c>
    </row>
    <row r="30" spans="2:39" s="95" customFormat="1" ht="21.6" customHeight="1">
      <c r="B30" s="101" t="str">
        <f t="shared" ca="1" si="4"/>
        <v/>
      </c>
      <c r="C30" s="93" t="str">
        <f t="shared" ca="1" si="4"/>
        <v/>
      </c>
      <c r="D30" s="93" t="str">
        <f t="shared" ca="1" si="4"/>
        <v/>
      </c>
      <c r="E30" s="93" t="str">
        <f t="shared" ca="1" si="4"/>
        <v/>
      </c>
      <c r="F30" s="93" t="str">
        <f t="shared" ca="1" si="4"/>
        <v/>
      </c>
      <c r="G30" s="93" t="str">
        <f t="shared" ca="1" si="4"/>
        <v/>
      </c>
      <c r="H30" s="93" t="str">
        <f t="shared" ca="1" si="4"/>
        <v/>
      </c>
      <c r="I30" s="93" t="str">
        <f t="shared" ca="1" si="4"/>
        <v/>
      </c>
      <c r="J30" s="93" t="str">
        <f t="shared" ca="1" si="4"/>
        <v/>
      </c>
      <c r="K30" s="93" t="str">
        <f t="shared" ca="1" si="4"/>
        <v/>
      </c>
      <c r="L30" s="93" t="str">
        <f t="shared" ca="1" si="4"/>
        <v/>
      </c>
      <c r="M30" s="93" t="str">
        <f t="shared" ca="1" si="4"/>
        <v/>
      </c>
      <c r="N30" s="93" t="str">
        <f t="shared" ca="1" si="4"/>
        <v/>
      </c>
      <c r="O30" s="102" t="str">
        <f t="shared" ca="1" si="4"/>
        <v/>
      </c>
      <c r="P30" s="93" t="str">
        <f t="shared" ca="1" si="4"/>
        <v/>
      </c>
      <c r="Q30" s="93" t="str">
        <f t="shared" ca="1" si="3"/>
        <v/>
      </c>
      <c r="R30" s="93" t="str">
        <f t="shared" ca="1" si="2"/>
        <v/>
      </c>
      <c r="S30" s="93" t="str">
        <f t="shared" ca="1" si="2"/>
        <v/>
      </c>
      <c r="T30" s="93" t="str">
        <f t="shared" ca="1" si="2"/>
        <v/>
      </c>
      <c r="U30" s="103" t="str">
        <f t="shared" ca="1" si="2"/>
        <v/>
      </c>
      <c r="V30" s="93" t="str">
        <f t="shared" ca="1" si="2"/>
        <v/>
      </c>
      <c r="W30" s="93" t="str">
        <f t="shared" ca="1" si="2"/>
        <v/>
      </c>
      <c r="X30" s="93" t="str">
        <f t="shared" ca="1" si="2"/>
        <v/>
      </c>
      <c r="Y30" s="93" t="str">
        <f t="shared" ca="1" si="2"/>
        <v/>
      </c>
      <c r="Z30" s="96"/>
      <c r="AA30" s="94">
        <f>'②申請・実績一覧（R7.1～R7.3版） '!B30</f>
        <v>26</v>
      </c>
      <c r="AB30" s="94">
        <f>'②申請・実績一覧（R7.1～R7.3版） '!C30</f>
        <v>0</v>
      </c>
      <c r="AC30" s="94">
        <f>'②申請・実績一覧（R7.1～R7.3版） '!D30</f>
        <v>0</v>
      </c>
      <c r="AD30" s="94">
        <f>'②申請・実績一覧（R7.1～R7.3版） '!E30</f>
        <v>0</v>
      </c>
      <c r="AE30" s="94">
        <f>'②申請・実績一覧（R7.1～R7.3版） '!F30</f>
        <v>0</v>
      </c>
      <c r="AF30" s="94">
        <f>'②申請・実績一覧（R7.1～R7.3版） '!G30</f>
        <v>0</v>
      </c>
      <c r="AG30" s="94">
        <f>'②申請・実績一覧（R7.1～R7.3版） '!H30</f>
        <v>0</v>
      </c>
      <c r="AH30" s="94">
        <f>'②申請・実績一覧（R7.1～R7.3版） '!I30</f>
        <v>0</v>
      </c>
      <c r="AI30" s="94">
        <f>'②申請・実績一覧（R7.1～R7.3版） '!J30</f>
        <v>0</v>
      </c>
      <c r="AJ30" s="102" t="str">
        <f>'②申請・実績一覧（R7.1～R7.3版） '!O30</f>
        <v/>
      </c>
      <c r="AK30" s="94">
        <f>'②申請・実績一覧（R7.1～R7.3版） '!P30</f>
        <v>0</v>
      </c>
      <c r="AL30" s="94" t="e">
        <f>'②申請・実績一覧（R7.1～R7.3版） '!Q30</f>
        <v>#REF!</v>
      </c>
      <c r="AM30" s="94">
        <f>'②申請・実績一覧（R7.1～R7.3版） '!R30</f>
        <v>0</v>
      </c>
    </row>
    <row r="31" spans="2:39" s="95" customFormat="1" ht="21.6" customHeight="1">
      <c r="B31" s="101" t="str">
        <f t="shared" ca="1" si="4"/>
        <v/>
      </c>
      <c r="C31" s="93" t="str">
        <f t="shared" ca="1" si="4"/>
        <v/>
      </c>
      <c r="D31" s="93" t="str">
        <f t="shared" ca="1" si="4"/>
        <v/>
      </c>
      <c r="E31" s="93" t="str">
        <f t="shared" ca="1" si="4"/>
        <v/>
      </c>
      <c r="F31" s="93" t="str">
        <f t="shared" ca="1" si="4"/>
        <v/>
      </c>
      <c r="G31" s="93" t="str">
        <f t="shared" ca="1" si="4"/>
        <v/>
      </c>
      <c r="H31" s="93" t="str">
        <f t="shared" ca="1" si="4"/>
        <v/>
      </c>
      <c r="I31" s="93" t="str">
        <f t="shared" ca="1" si="4"/>
        <v/>
      </c>
      <c r="J31" s="93" t="str">
        <f t="shared" ca="1" si="4"/>
        <v/>
      </c>
      <c r="K31" s="93" t="str">
        <f t="shared" ca="1" si="4"/>
        <v/>
      </c>
      <c r="L31" s="93" t="str">
        <f t="shared" ca="1" si="4"/>
        <v/>
      </c>
      <c r="M31" s="93" t="str">
        <f t="shared" ca="1" si="4"/>
        <v/>
      </c>
      <c r="N31" s="93" t="str">
        <f t="shared" ca="1" si="4"/>
        <v/>
      </c>
      <c r="O31" s="102" t="str">
        <f t="shared" ca="1" si="4"/>
        <v/>
      </c>
      <c r="P31" s="93" t="str">
        <f t="shared" ca="1" si="4"/>
        <v/>
      </c>
      <c r="Q31" s="93" t="str">
        <f t="shared" ca="1" si="3"/>
        <v/>
      </c>
      <c r="R31" s="93" t="str">
        <f t="shared" ca="1" si="2"/>
        <v/>
      </c>
      <c r="S31" s="93" t="str">
        <f t="shared" ca="1" si="2"/>
        <v/>
      </c>
      <c r="T31" s="93" t="str">
        <f t="shared" ca="1" si="2"/>
        <v/>
      </c>
      <c r="U31" s="103" t="str">
        <f t="shared" ca="1" si="2"/>
        <v/>
      </c>
      <c r="V31" s="93" t="str">
        <f t="shared" ca="1" si="2"/>
        <v/>
      </c>
      <c r="W31" s="93" t="str">
        <f t="shared" ca="1" si="2"/>
        <v/>
      </c>
      <c r="X31" s="93" t="str">
        <f t="shared" ca="1" si="2"/>
        <v/>
      </c>
      <c r="Y31" s="93" t="str">
        <f t="shared" ca="1" si="2"/>
        <v/>
      </c>
      <c r="Z31" s="96"/>
      <c r="AA31" s="94">
        <f>'②申請・実績一覧（R7.1～R7.3版） '!B31</f>
        <v>27</v>
      </c>
      <c r="AB31" s="94">
        <f>'②申請・実績一覧（R7.1～R7.3版） '!C31</f>
        <v>0</v>
      </c>
      <c r="AC31" s="94">
        <f>'②申請・実績一覧（R7.1～R7.3版） '!D31</f>
        <v>0</v>
      </c>
      <c r="AD31" s="94">
        <f>'②申請・実績一覧（R7.1～R7.3版） '!E31</f>
        <v>0</v>
      </c>
      <c r="AE31" s="94">
        <f>'②申請・実績一覧（R7.1～R7.3版） '!F31</f>
        <v>0</v>
      </c>
      <c r="AF31" s="94">
        <f>'②申請・実績一覧（R7.1～R7.3版） '!G31</f>
        <v>0</v>
      </c>
      <c r="AG31" s="94">
        <f>'②申請・実績一覧（R7.1～R7.3版） '!H31</f>
        <v>0</v>
      </c>
      <c r="AH31" s="94">
        <f>'②申請・実績一覧（R7.1～R7.3版） '!I31</f>
        <v>0</v>
      </c>
      <c r="AI31" s="94">
        <f>'②申請・実績一覧（R7.1～R7.3版） '!J31</f>
        <v>0</v>
      </c>
      <c r="AJ31" s="102" t="str">
        <f>'②申請・実績一覧（R7.1～R7.3版） '!O31</f>
        <v/>
      </c>
      <c r="AK31" s="94">
        <f>'②申請・実績一覧（R7.1～R7.3版） '!P31</f>
        <v>0</v>
      </c>
      <c r="AL31" s="94" t="e">
        <f>'②申請・実績一覧（R7.1～R7.3版） '!Q31</f>
        <v>#REF!</v>
      </c>
      <c r="AM31" s="94">
        <f>'②申請・実績一覧（R7.1～R7.3版） '!R31</f>
        <v>0</v>
      </c>
    </row>
    <row r="32" spans="2:39" s="95" customFormat="1" ht="21.6" customHeight="1">
      <c r="B32" s="101" t="str">
        <f t="shared" ca="1" si="4"/>
        <v/>
      </c>
      <c r="C32" s="93" t="str">
        <f t="shared" ca="1" si="4"/>
        <v/>
      </c>
      <c r="D32" s="93" t="str">
        <f t="shared" ca="1" si="4"/>
        <v/>
      </c>
      <c r="E32" s="93" t="str">
        <f t="shared" ca="1" si="4"/>
        <v/>
      </c>
      <c r="F32" s="93" t="str">
        <f t="shared" ca="1" si="4"/>
        <v/>
      </c>
      <c r="G32" s="93" t="str">
        <f t="shared" ca="1" si="4"/>
        <v/>
      </c>
      <c r="H32" s="93" t="str">
        <f t="shared" ca="1" si="4"/>
        <v/>
      </c>
      <c r="I32" s="93" t="str">
        <f t="shared" ca="1" si="4"/>
        <v/>
      </c>
      <c r="J32" s="93" t="str">
        <f t="shared" ca="1" si="4"/>
        <v/>
      </c>
      <c r="K32" s="93" t="str">
        <f t="shared" ca="1" si="4"/>
        <v/>
      </c>
      <c r="L32" s="93" t="str">
        <f t="shared" ca="1" si="4"/>
        <v/>
      </c>
      <c r="M32" s="93" t="str">
        <f t="shared" ca="1" si="4"/>
        <v/>
      </c>
      <c r="N32" s="93" t="str">
        <f t="shared" ca="1" si="4"/>
        <v/>
      </c>
      <c r="O32" s="102" t="str">
        <f t="shared" ca="1" si="4"/>
        <v/>
      </c>
      <c r="P32" s="93" t="str">
        <f t="shared" ca="1" si="4"/>
        <v/>
      </c>
      <c r="Q32" s="93" t="str">
        <f t="shared" ca="1" si="3"/>
        <v/>
      </c>
      <c r="R32" s="93" t="str">
        <f t="shared" ca="1" si="2"/>
        <v/>
      </c>
      <c r="S32" s="93" t="str">
        <f t="shared" ca="1" si="2"/>
        <v/>
      </c>
      <c r="T32" s="93" t="str">
        <f t="shared" ca="1" si="2"/>
        <v/>
      </c>
      <c r="U32" s="103" t="str">
        <f t="shared" ca="1" si="2"/>
        <v/>
      </c>
      <c r="V32" s="93" t="str">
        <f t="shared" ca="1" si="2"/>
        <v/>
      </c>
      <c r="W32" s="93" t="str">
        <f t="shared" ca="1" si="2"/>
        <v/>
      </c>
      <c r="X32" s="93" t="str">
        <f t="shared" ca="1" si="2"/>
        <v/>
      </c>
      <c r="Y32" s="93" t="str">
        <f t="shared" ca="1" si="2"/>
        <v/>
      </c>
      <c r="Z32" s="96"/>
      <c r="AA32" s="94">
        <f>'②申請・実績一覧（R7.1～R7.3版） '!B32</f>
        <v>28</v>
      </c>
      <c r="AB32" s="94">
        <f>'②申請・実績一覧（R7.1～R7.3版） '!C32</f>
        <v>0</v>
      </c>
      <c r="AC32" s="94">
        <f>'②申請・実績一覧（R7.1～R7.3版） '!D32</f>
        <v>0</v>
      </c>
      <c r="AD32" s="94">
        <f>'②申請・実績一覧（R7.1～R7.3版） '!E32</f>
        <v>0</v>
      </c>
      <c r="AE32" s="94">
        <f>'②申請・実績一覧（R7.1～R7.3版） '!F32</f>
        <v>0</v>
      </c>
      <c r="AF32" s="94">
        <f>'②申請・実績一覧（R7.1～R7.3版） '!G32</f>
        <v>0</v>
      </c>
      <c r="AG32" s="94">
        <f>'②申請・実績一覧（R7.1～R7.3版） '!H32</f>
        <v>0</v>
      </c>
      <c r="AH32" s="94">
        <f>'②申請・実績一覧（R7.1～R7.3版） '!I32</f>
        <v>0</v>
      </c>
      <c r="AI32" s="94">
        <f>'②申請・実績一覧（R7.1～R7.3版） '!J32</f>
        <v>0</v>
      </c>
      <c r="AJ32" s="102" t="str">
        <f>'②申請・実績一覧（R7.1～R7.3版） '!O32</f>
        <v/>
      </c>
      <c r="AK32" s="94">
        <f>'②申請・実績一覧（R7.1～R7.3版） '!P32</f>
        <v>0</v>
      </c>
      <c r="AL32" s="94" t="e">
        <f>'②申請・実績一覧（R7.1～R7.3版） '!Q32</f>
        <v>#REF!</v>
      </c>
      <c r="AM32" s="94">
        <f>'②申請・実績一覧（R7.1～R7.3版） '!R32</f>
        <v>0</v>
      </c>
    </row>
    <row r="33" spans="2:39" s="95" customFormat="1" ht="21.6" customHeight="1">
      <c r="B33" s="101" t="str">
        <f t="shared" ca="1" si="4"/>
        <v/>
      </c>
      <c r="C33" s="93" t="str">
        <f t="shared" ca="1" si="4"/>
        <v/>
      </c>
      <c r="D33" s="93" t="str">
        <f t="shared" ca="1" si="4"/>
        <v/>
      </c>
      <c r="E33" s="93" t="str">
        <f t="shared" ca="1" si="4"/>
        <v/>
      </c>
      <c r="F33" s="93" t="str">
        <f t="shared" ca="1" si="4"/>
        <v/>
      </c>
      <c r="G33" s="93" t="str">
        <f t="shared" ca="1" si="4"/>
        <v/>
      </c>
      <c r="H33" s="93" t="str">
        <f t="shared" ca="1" si="4"/>
        <v/>
      </c>
      <c r="I33" s="93" t="str">
        <f t="shared" ca="1" si="4"/>
        <v/>
      </c>
      <c r="J33" s="93" t="str">
        <f t="shared" ca="1" si="4"/>
        <v/>
      </c>
      <c r="K33" s="93" t="str">
        <f t="shared" ca="1" si="4"/>
        <v/>
      </c>
      <c r="L33" s="93" t="str">
        <f t="shared" ca="1" si="4"/>
        <v/>
      </c>
      <c r="M33" s="93" t="str">
        <f t="shared" ca="1" si="4"/>
        <v/>
      </c>
      <c r="N33" s="93" t="str">
        <f t="shared" ca="1" si="4"/>
        <v/>
      </c>
      <c r="O33" s="102" t="str">
        <f t="shared" ca="1" si="4"/>
        <v/>
      </c>
      <c r="P33" s="93" t="str">
        <f t="shared" ca="1" si="4"/>
        <v/>
      </c>
      <c r="Q33" s="93" t="str">
        <f t="shared" ca="1" si="3"/>
        <v/>
      </c>
      <c r="R33" s="93" t="str">
        <f t="shared" ca="1" si="2"/>
        <v/>
      </c>
      <c r="S33" s="93" t="str">
        <f t="shared" ca="1" si="2"/>
        <v/>
      </c>
      <c r="T33" s="93" t="str">
        <f t="shared" ca="1" si="2"/>
        <v/>
      </c>
      <c r="U33" s="103" t="str">
        <f t="shared" ca="1" si="2"/>
        <v/>
      </c>
      <c r="V33" s="93" t="str">
        <f t="shared" ca="1" si="2"/>
        <v/>
      </c>
      <c r="W33" s="93" t="str">
        <f t="shared" ca="1" si="2"/>
        <v/>
      </c>
      <c r="X33" s="93" t="str">
        <f t="shared" ca="1" si="2"/>
        <v/>
      </c>
      <c r="Y33" s="93" t="str">
        <f t="shared" ca="1" si="2"/>
        <v/>
      </c>
      <c r="Z33" s="96"/>
      <c r="AA33" s="94">
        <f>'②申請・実績一覧（R7.1～R7.3版） '!B33</f>
        <v>29</v>
      </c>
      <c r="AB33" s="94">
        <f>'②申請・実績一覧（R7.1～R7.3版） '!C33</f>
        <v>0</v>
      </c>
      <c r="AC33" s="94">
        <f>'②申請・実績一覧（R7.1～R7.3版） '!D33</f>
        <v>0</v>
      </c>
      <c r="AD33" s="94">
        <f>'②申請・実績一覧（R7.1～R7.3版） '!E33</f>
        <v>0</v>
      </c>
      <c r="AE33" s="94">
        <f>'②申請・実績一覧（R7.1～R7.3版） '!F33</f>
        <v>0</v>
      </c>
      <c r="AF33" s="94">
        <f>'②申請・実績一覧（R7.1～R7.3版） '!G33</f>
        <v>0</v>
      </c>
      <c r="AG33" s="94">
        <f>'②申請・実績一覧（R7.1～R7.3版） '!H33</f>
        <v>0</v>
      </c>
      <c r="AH33" s="94">
        <f>'②申請・実績一覧（R7.1～R7.3版） '!I33</f>
        <v>0</v>
      </c>
      <c r="AI33" s="94">
        <f>'②申請・実績一覧（R7.1～R7.3版） '!J33</f>
        <v>0</v>
      </c>
      <c r="AJ33" s="102" t="str">
        <f>'②申請・実績一覧（R7.1～R7.3版） '!O33</f>
        <v/>
      </c>
      <c r="AK33" s="94">
        <f>'②申請・実績一覧（R7.1～R7.3版） '!P33</f>
        <v>0</v>
      </c>
      <c r="AL33" s="94" t="e">
        <f>'②申請・実績一覧（R7.1～R7.3版） '!Q33</f>
        <v>#REF!</v>
      </c>
      <c r="AM33" s="94">
        <f>'②申請・実績一覧（R7.1～R7.3版） '!R33</f>
        <v>0</v>
      </c>
    </row>
    <row r="34" spans="2:39" s="95" customFormat="1" ht="21.6" customHeight="1">
      <c r="B34" s="101" t="str">
        <f t="shared" ca="1" si="4"/>
        <v/>
      </c>
      <c r="C34" s="93" t="str">
        <f t="shared" ca="1" si="4"/>
        <v/>
      </c>
      <c r="D34" s="93" t="str">
        <f t="shared" ca="1" si="4"/>
        <v/>
      </c>
      <c r="E34" s="93" t="str">
        <f t="shared" ca="1" si="4"/>
        <v/>
      </c>
      <c r="F34" s="93" t="str">
        <f t="shared" ca="1" si="4"/>
        <v/>
      </c>
      <c r="G34" s="93" t="str">
        <f t="shared" ca="1" si="4"/>
        <v/>
      </c>
      <c r="H34" s="93" t="str">
        <f t="shared" ca="1" si="4"/>
        <v/>
      </c>
      <c r="I34" s="93" t="str">
        <f t="shared" ca="1" si="4"/>
        <v/>
      </c>
      <c r="J34" s="93" t="str">
        <f t="shared" ca="1" si="4"/>
        <v/>
      </c>
      <c r="K34" s="93" t="str">
        <f t="shared" ca="1" si="4"/>
        <v/>
      </c>
      <c r="L34" s="93" t="str">
        <f t="shared" ca="1" si="4"/>
        <v/>
      </c>
      <c r="M34" s="93" t="str">
        <f t="shared" ca="1" si="4"/>
        <v/>
      </c>
      <c r="N34" s="93" t="str">
        <f t="shared" ca="1" si="4"/>
        <v/>
      </c>
      <c r="O34" s="102" t="str">
        <f t="shared" ca="1" si="4"/>
        <v/>
      </c>
      <c r="P34" s="93" t="str">
        <f t="shared" ca="1" si="4"/>
        <v/>
      </c>
      <c r="Q34" s="93" t="str">
        <f t="shared" ca="1" si="3"/>
        <v/>
      </c>
      <c r="R34" s="93" t="str">
        <f t="shared" ca="1" si="2"/>
        <v/>
      </c>
      <c r="S34" s="93" t="str">
        <f t="shared" ca="1" si="2"/>
        <v/>
      </c>
      <c r="T34" s="93" t="str">
        <f t="shared" ca="1" si="2"/>
        <v/>
      </c>
      <c r="U34" s="103" t="str">
        <f t="shared" ca="1" si="2"/>
        <v/>
      </c>
      <c r="V34" s="93" t="str">
        <f t="shared" ca="1" si="2"/>
        <v/>
      </c>
      <c r="W34" s="93" t="str">
        <f t="shared" ca="1" si="2"/>
        <v/>
      </c>
      <c r="X34" s="93" t="str">
        <f t="shared" ca="1" si="2"/>
        <v/>
      </c>
      <c r="Y34" s="93" t="str">
        <f t="shared" ca="1" si="2"/>
        <v/>
      </c>
      <c r="Z34" s="96"/>
      <c r="AA34" s="94">
        <f>'②申請・実績一覧（R7.1～R7.3版） '!B34</f>
        <v>30</v>
      </c>
      <c r="AB34" s="94">
        <f>'②申請・実績一覧（R7.1～R7.3版） '!C34</f>
        <v>0</v>
      </c>
      <c r="AC34" s="94">
        <f>'②申請・実績一覧（R7.1～R7.3版） '!D34</f>
        <v>0</v>
      </c>
      <c r="AD34" s="94">
        <f>'②申請・実績一覧（R7.1～R7.3版） '!E34</f>
        <v>0</v>
      </c>
      <c r="AE34" s="94">
        <f>'②申請・実績一覧（R7.1～R7.3版） '!F34</f>
        <v>0</v>
      </c>
      <c r="AF34" s="94">
        <f>'②申請・実績一覧（R7.1～R7.3版） '!G34</f>
        <v>0</v>
      </c>
      <c r="AG34" s="94">
        <f>'②申請・実績一覧（R7.1～R7.3版） '!H34</f>
        <v>0</v>
      </c>
      <c r="AH34" s="94">
        <f>'②申請・実績一覧（R7.1～R7.3版） '!I34</f>
        <v>0</v>
      </c>
      <c r="AI34" s="94">
        <f>'②申請・実績一覧（R7.1～R7.3版） '!J34</f>
        <v>0</v>
      </c>
      <c r="AJ34" s="102" t="str">
        <f>'②申請・実績一覧（R7.1～R7.3版） '!O34</f>
        <v/>
      </c>
      <c r="AK34" s="94">
        <f>'②申請・実績一覧（R7.1～R7.3版） '!P34</f>
        <v>0</v>
      </c>
      <c r="AL34" s="94" t="e">
        <f>'②申請・実績一覧（R7.1～R7.3版） '!Q34</f>
        <v>#REF!</v>
      </c>
      <c r="AM34" s="94">
        <f>'②申請・実績一覧（R7.1～R7.3版） '!R34</f>
        <v>0</v>
      </c>
    </row>
  </sheetData>
  <phoneticPr fontId="2"/>
  <pageMargins left="0.7" right="0.7" top="0.75" bottom="0.75" header="0.3" footer="0.3"/>
  <pageSetup paperSize="8"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①申請書兼請求書（R7.1～R7.3版）</vt:lpstr>
      <vt:lpstr>②申請・実績一覧（R7.1～R7.3版） </vt:lpstr>
      <vt:lpstr>③口座通帳写し</vt:lpstr>
      <vt:lpstr>④委任状</vt:lpstr>
      <vt:lpstr>⑤みなし有料重説写し</vt:lpstr>
      <vt:lpstr>DB</vt:lpstr>
      <vt:lpstr>台帳格納</vt:lpstr>
      <vt:lpstr>①入所系</vt:lpstr>
      <vt:lpstr>①入所系支援金区分</vt:lpstr>
      <vt:lpstr>②入所系【有料】</vt:lpstr>
      <vt:lpstr>②入所系【有料】支援金区分</vt:lpstr>
      <vt:lpstr>③通所系</vt:lpstr>
      <vt:lpstr>③通所系支援金区分</vt:lpstr>
      <vt:lpstr>④訪問系</vt:lpstr>
      <vt:lpstr>④訪問系支援金区分</vt:lpstr>
      <vt:lpstr>'①申請書兼請求書（R7.1～R7.3版）'!Print_Area</vt:lpstr>
      <vt:lpstr>'②申請・実績一覧（R7.1～R7.3版） '!Print_Area</vt:lpstr>
      <vt:lpstr>③口座通帳写し!Print_Area</vt:lpstr>
      <vt:lpstr>④委任状!Print_Area</vt:lpstr>
      <vt:lpstr>⑤みなし有料重説写し!Print_Area</vt:lpstr>
      <vt:lpstr>台帳格納!Print_Area</vt:lpstr>
      <vt:lpstr>'②申請・実績一覧（R7.1～R7.3版） '!Print_Titles</vt:lpstr>
      <vt:lpstr>確認済フラグ</vt:lpstr>
      <vt:lpstr>金融機関コード</vt:lpstr>
      <vt:lpstr>支援金額</vt:lpstr>
      <vt:lpstr>施設区分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m2058</cp:lastModifiedBy>
  <cp:lastPrinted>2025-08-18T12:04:45Z</cp:lastPrinted>
  <dcterms:created xsi:type="dcterms:W3CDTF">2022-12-13T21:59:29Z</dcterms:created>
  <dcterms:modified xsi:type="dcterms:W3CDTF">2025-08-18T12:06:24Z</dcterms:modified>
</cp:coreProperties>
</file>